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施設野菜・果樹花き\R5年度\Ⅰ 施設園芸等燃料価格高騰対策事業\02 R5省エネ計画\01_業務方法書変更起案\【改正案の送付】業務方法書（作成例）の改正について\"/>
    </mc:Choice>
  </mc:AlternateContent>
  <bookViews>
    <workbookView xWindow="0" yWindow="0" windowWidth="14370" windowHeight="12180" firstSheet="4" activeTab="6"/>
  </bookViews>
  <sheets>
    <sheet name="別紙様式1号" sheetId="2" r:id="rId1"/>
    <sheet name="別紙２" sheetId="1" r:id="rId2"/>
    <sheet name="別紙２-1" sheetId="4" r:id="rId3"/>
    <sheet name="別紙様式5号(更新)" sheetId="10" r:id="rId4"/>
    <sheet name="別紙様式5号(新規契約)" sheetId="11" r:id="rId5"/>
    <sheet name="別紙様式7号" sheetId="6" r:id="rId6"/>
    <sheet name="別紙様式7号別紙" sheetId="7" r:id="rId7"/>
  </sheets>
  <definedNames>
    <definedName name="_xlnm._FilterDatabase" localSheetId="0" hidden="1">別紙様式1号!$C$46:$C$56</definedName>
    <definedName name="_xlnm._FilterDatabase" localSheetId="3" hidden="1">'別紙様式5号(更新)'!#REF!</definedName>
    <definedName name="_xlnm._FilterDatabase" localSheetId="4" hidden="1">'別紙様式5号(新規契約)'!#REF!</definedName>
    <definedName name="_xlnm.Print_Area" localSheetId="1">別紙２!$A$1:$D$34</definedName>
    <definedName name="_xlnm.Print_Area" localSheetId="2">'別紙２-1'!$A$1:$M$129</definedName>
    <definedName name="_xlnm.Print_Area" localSheetId="0">別紙様式1号!$A$1:$H$75</definedName>
    <definedName name="_xlnm.Print_Area" localSheetId="3">'別紙様式5号(更新)'!$A$1:$H$65</definedName>
    <definedName name="_xlnm.Print_Area" localSheetId="4">'別紙様式5号(新規契約)'!$A$1:$H$62</definedName>
    <definedName name="_xlnm.Print_Area" localSheetId="5">別紙様式7号!$A$1:$J$43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2" i="4" l="1"/>
  <c r="F122" i="4"/>
  <c r="E122" i="4"/>
  <c r="F73" i="4"/>
  <c r="E73" i="4"/>
  <c r="E90" i="4"/>
  <c r="G90" i="4" s="1"/>
  <c r="E59" i="4"/>
  <c r="F103" i="4"/>
  <c r="H102" i="4"/>
  <c r="G102" i="4"/>
  <c r="H98" i="4"/>
  <c r="G98" i="4"/>
  <c r="H94" i="4"/>
  <c r="G94" i="4"/>
  <c r="H90" i="4"/>
  <c r="K103" i="4"/>
  <c r="J103" i="4"/>
  <c r="I103" i="4"/>
  <c r="H103" i="4"/>
  <c r="G103" i="4"/>
  <c r="D103" i="4"/>
  <c r="F102" i="4"/>
  <c r="E102" i="4"/>
  <c r="F98" i="4"/>
  <c r="E98" i="4"/>
  <c r="F94" i="4"/>
  <c r="E94" i="4"/>
  <c r="F90" i="4"/>
  <c r="E47" i="4"/>
  <c r="E46" i="4"/>
  <c r="E45" i="4"/>
  <c r="F23" i="4"/>
  <c r="E36" i="4"/>
  <c r="F36" i="4" s="1"/>
  <c r="E35" i="4"/>
  <c r="F35" i="4" s="1"/>
  <c r="E34" i="4"/>
  <c r="F34" i="4" s="1"/>
  <c r="F25" i="4"/>
  <c r="E25" i="4"/>
  <c r="D25" i="4"/>
  <c r="C25" i="4"/>
  <c r="E23" i="4"/>
  <c r="D23" i="4"/>
  <c r="C23" i="4"/>
  <c r="E22" i="4"/>
  <c r="E21" i="4"/>
  <c r="E20" i="4"/>
  <c r="F22" i="4"/>
  <c r="F21" i="4"/>
  <c r="F20" i="4"/>
  <c r="H12" i="4"/>
  <c r="H11" i="4"/>
  <c r="E103" i="4" l="1"/>
  <c r="F104" i="4" l="1"/>
  <c r="H104" i="4" s="1"/>
  <c r="E104" i="4"/>
  <c r="G104" i="4" s="1"/>
  <c r="H21" i="6"/>
  <c r="H22" i="6"/>
  <c r="H23" i="6"/>
  <c r="H24" i="6"/>
  <c r="H25" i="6"/>
  <c r="H26" i="6"/>
  <c r="H27" i="6"/>
  <c r="H28" i="6"/>
  <c r="H29" i="6"/>
  <c r="H30" i="6"/>
  <c r="H31" i="6"/>
  <c r="H32" i="6"/>
  <c r="H33" i="6"/>
  <c r="H34" i="6"/>
  <c r="H35" i="6"/>
  <c r="H20" i="6"/>
  <c r="H36" i="6" l="1"/>
  <c r="I122" i="4" l="1"/>
  <c r="H122" i="4"/>
  <c r="G122" i="4"/>
  <c r="D72" i="4"/>
  <c r="I72" i="4"/>
  <c r="H72" i="4"/>
  <c r="G72" i="4"/>
  <c r="F71" i="4"/>
  <c r="F67" i="4"/>
  <c r="F63" i="4"/>
  <c r="F59" i="4"/>
  <c r="E71" i="4"/>
  <c r="E67" i="4"/>
  <c r="E63" i="4"/>
  <c r="F72" i="4" l="1"/>
  <c r="E72" i="4"/>
  <c r="F57" i="2"/>
  <c r="E57" i="2"/>
  <c r="D57" i="2"/>
  <c r="E58" i="2"/>
  <c r="F58" i="2"/>
  <c r="E59" i="2"/>
  <c r="F59" i="2"/>
  <c r="E60" i="2"/>
  <c r="F60" i="2"/>
  <c r="D60" i="2"/>
  <c r="D59" i="2"/>
  <c r="D58" i="2"/>
</calcChain>
</file>

<file path=xl/comments1.xml><?xml version="1.0" encoding="utf-8"?>
<comments xmlns="http://schemas.openxmlformats.org/spreadsheetml/2006/main">
  <authors>
    <author>master</author>
  </authors>
  <commentList>
    <comment ref="B20" authorId="0" shapeId="0">
      <text>
        <r>
          <rPr>
            <sz val="9"/>
            <color indexed="81"/>
            <rFont val="MS P ゴシック"/>
            <family val="3"/>
            <charset val="128"/>
          </rPr>
          <t xml:space="preserve">【積立契約における留意事項】
・積立契約の期間は、令和5年7月1日（平成24事業年度からの契約の場合は平成25年２月１日、平成25事業年度以降からの契約の場合は当該年の5月1日（又は4月1日若しくは6月1日若しくは7月1日）を開始日とし、令和6年6月30日までの期間です（期間の終期が更新されます。）。
・補塡金は、当該補填金交付日における燃料補塡積立金残高の2倍を上限として支給されますが、政府の予算と茨城県農業再生協議会（以下「本協議会」といいます。）に造成された基金の残額に応じて減額されることがあります。
・積立金に利息はつきません。
・本協議会は、この申込書を受付け、契約を締結したときには、積立契約締結完了通知（更新）を送付します。
【積立契約の締結等に伴う個人情報の取扱いについて】
本協議会は、積立契約の締結その他施設園芸セーフティネット構築事業の実施に伴って取得した個人情報を施設園芸セーフティネット構築事業の実施に利用するほか、以下の利用、提供等を行うことがあります。
・本協議会が取得した個人情報を、農林水産省に提出することがあります。
・本協議会は、一般社団法人日本施設園芸協会（全国団体）その他の関係団体に対し施設園芸等燃料価格高騰対策に関する個人情報の提供を行うことがあります。
なお、本申込書を提出された場合は、上記個人情報の取扱いについて同意したものとして取扱います。
</t>
        </r>
      </text>
    </comment>
  </commentList>
</comments>
</file>

<file path=xl/comments2.xml><?xml version="1.0" encoding="utf-8"?>
<comments xmlns="http://schemas.openxmlformats.org/spreadsheetml/2006/main">
  <authors>
    <author>master</author>
  </authors>
  <commentList>
    <comment ref="B17" authorId="0" shapeId="0">
      <text>
        <r>
          <rPr>
            <sz val="9"/>
            <color indexed="81"/>
            <rFont val="MS P ゴシック"/>
            <family val="3"/>
            <charset val="128"/>
          </rPr>
          <t xml:space="preserve">【積立契約における留意事項】
・積立契約の期間は、令和５年７月１日を開始日とし、令和６年6月30日までの期間です。
・補塡金は、当該補填金交付日における燃料補塡積立金残高の2倍を上限として支給されますが、政府の予算と茨城県農業再生協議会（以下「本協議会」といいます。）に造成された基金の残額に応じて減額されることがあります。
・積立金に利息はつきません。
・本協議会は、この申込書を受付け、契約を締結したときには、積立契約締結完了通知を送付します。
【積立契約の締結等に伴う個人情報の取扱いについて】
本協議会は、積立契約の締結その他施設園芸セーフティネット構築事業の実施に伴って取得した個人情報を施設園芸セーフティネット構築事業の実施に利用するほか、以下の利用、提供等を行うことがあります。
・本協議会が取得した個人情報を、農林水産省に提出することがあります。
・本協議会は、一般社団法人日本施設園芸協会（全国団体）その他の関係団体に対し施設園芸等燃料価格高騰対策に関する個人情報の提供を行うことがあります。
なお、本申込書を提出された場合は、上記個人情報の取扱いについて同意したものとして取扱います。
</t>
        </r>
      </text>
    </comment>
  </commentList>
</comments>
</file>

<file path=xl/sharedStrings.xml><?xml version="1.0" encoding="utf-8"?>
<sst xmlns="http://schemas.openxmlformats.org/spreadsheetml/2006/main" count="325" uniqueCount="199">
  <si>
    <t>（別紙２）</t>
    <rPh sb="1" eb="3">
      <t>ベッシ</t>
    </rPh>
    <phoneticPr fontId="3"/>
  </si>
  <si>
    <t>（事業実施計画書添付資料１）</t>
    <rPh sb="1" eb="3">
      <t>ジギョウ</t>
    </rPh>
    <rPh sb="3" eb="5">
      <t>ジッシ</t>
    </rPh>
    <rPh sb="5" eb="8">
      <t>ケイカクショ</t>
    </rPh>
    <rPh sb="8" eb="10">
      <t>テンプ</t>
    </rPh>
    <rPh sb="10" eb="12">
      <t>シリョウ</t>
    </rPh>
    <phoneticPr fontId="3"/>
  </si>
  <si>
    <t>省エネルギー等対策推進計画</t>
    <phoneticPr fontId="3"/>
  </si>
  <si>
    <t>（品目名：　　　　　　　　）</t>
    <rPh sb="1" eb="4">
      <t>ヒンモクメイ</t>
    </rPh>
    <phoneticPr fontId="3"/>
  </si>
  <si>
    <t>計画期間</t>
    <rPh sb="0" eb="2">
      <t>ケイカク</t>
    </rPh>
    <rPh sb="2" eb="4">
      <t>キカン</t>
    </rPh>
    <phoneticPr fontId="3"/>
  </si>
  <si>
    <t>都道府県名</t>
    <rPh sb="0" eb="5">
      <t>トドウフケンメイ</t>
    </rPh>
    <phoneticPr fontId="3"/>
  </si>
  <si>
    <t>市町村名</t>
    <rPh sb="0" eb="4">
      <t>シチョウソンメイ</t>
    </rPh>
    <phoneticPr fontId="3"/>
  </si>
  <si>
    <t>計画策定主体名</t>
    <rPh sb="0" eb="2">
      <t>ケイカク</t>
    </rPh>
    <rPh sb="2" eb="4">
      <t>サクテイ</t>
    </rPh>
    <rPh sb="4" eb="7">
      <t>シュタイメイ</t>
    </rPh>
    <phoneticPr fontId="3"/>
  </si>
  <si>
    <t>計画策定主体代表者氏名</t>
    <phoneticPr fontId="3"/>
  </si>
  <si>
    <t>計画参画者数</t>
    <phoneticPr fontId="3"/>
  </si>
  <si>
    <t>住所（主たる事務所）</t>
    <phoneticPr fontId="3"/>
  </si>
  <si>
    <t>電話番号（主たる事務所）</t>
    <phoneticPr fontId="3"/>
  </si>
  <si>
    <t>メールアドレス</t>
    <phoneticPr fontId="3"/>
  </si>
  <si>
    <t>第１　産地における燃料使用量削減等の目標</t>
    <rPh sb="0" eb="1">
      <t>ダイ</t>
    </rPh>
    <phoneticPr fontId="3"/>
  </si>
  <si>
    <t>１　施設園芸における省エネルギー等対策推進の考え方</t>
    <phoneticPr fontId="3"/>
  </si>
  <si>
    <t>２　過去の燃料使用量削減実績</t>
    <phoneticPr fontId="3"/>
  </si>
  <si>
    <t>削減率</t>
    <phoneticPr fontId="3"/>
  </si>
  <si>
    <t>実施事業年度</t>
    <phoneticPr fontId="3"/>
  </si>
  <si>
    <t>実績</t>
    <phoneticPr fontId="3"/>
  </si>
  <si>
    <t>10a当たり燃料使用量</t>
    <phoneticPr fontId="3"/>
  </si>
  <si>
    <t>→</t>
    <phoneticPr fontId="3"/>
  </si>
  <si>
    <t>３　燃料使用量削減等の目標</t>
    <phoneticPr fontId="3"/>
  </si>
  <si>
    <t>（１）10a当たり燃料使用量を削減する目標</t>
    <phoneticPr fontId="3"/>
  </si>
  <si>
    <r>
      <t xml:space="preserve">削減量
</t>
    </r>
    <r>
      <rPr>
        <sz val="10"/>
        <color theme="1"/>
        <rFont val="ＭＳ ゴシック"/>
        <family val="3"/>
        <charset val="128"/>
      </rPr>
      <t>③＝①－②</t>
    </r>
    <phoneticPr fontId="3"/>
  </si>
  <si>
    <r>
      <t xml:space="preserve">削減率
</t>
    </r>
    <r>
      <rPr>
        <sz val="9"/>
        <color theme="1"/>
        <rFont val="ＭＳ ゴシック"/>
        <family val="3"/>
        <charset val="128"/>
      </rPr>
      <t>④＝③／①×100</t>
    </r>
    <phoneticPr fontId="3"/>
  </si>
  <si>
    <r>
      <t xml:space="preserve">Ａ重油または灯油
</t>
    </r>
    <r>
      <rPr>
        <sz val="8"/>
        <color theme="1"/>
        <rFont val="ＭＳ ゴシック"/>
        <family val="3"/>
        <charset val="128"/>
      </rPr>
      <t>（灯油の場合はＡ重油に換算）</t>
    </r>
    <phoneticPr fontId="3"/>
  </si>
  <si>
    <t>ＬＰガス</t>
    <phoneticPr fontId="3"/>
  </si>
  <si>
    <t>ＬＮＧ</t>
    <phoneticPr fontId="3"/>
  </si>
  <si>
    <t>合計（Ａ重油換算）</t>
    <rPh sb="0" eb="2">
      <t>ゴウケイ</t>
    </rPh>
    <rPh sb="4" eb="6">
      <t>ジュウユ</t>
    </rPh>
    <rPh sb="6" eb="8">
      <t>カンサン</t>
    </rPh>
    <phoneticPr fontId="3"/>
  </si>
  <si>
    <t>10a当たり</t>
    <rPh sb="3" eb="4">
      <t>ア</t>
    </rPh>
    <phoneticPr fontId="3"/>
  </si>
  <si>
    <t>（２）単位生産量当たり燃料使用量を削減する目標</t>
    <phoneticPr fontId="3"/>
  </si>
  <si>
    <t>１t当たりの
燃料使用量</t>
    <phoneticPr fontId="3"/>
  </si>
  <si>
    <t>（３）民間の金融商品や備蓄タンク等を活用して燃料コストの変動を抑制する目標</t>
    <phoneticPr fontId="3"/>
  </si>
  <si>
    <t>第２　目標達成に向けた取組手段</t>
  </si>
  <si>
    <t>（１）10a当たり燃料使用量の削減を目標とする者の取組計画一覧</t>
    <phoneticPr fontId="3"/>
  </si>
  <si>
    <t>No.</t>
    <phoneticPr fontId="3"/>
  </si>
  <si>
    <t>氏名</t>
    <rPh sb="0" eb="2">
      <t>シメイ</t>
    </rPh>
    <phoneticPr fontId="3"/>
  </si>
  <si>
    <t>温室面積</t>
    <rPh sb="0" eb="2">
      <t>オンシツ</t>
    </rPh>
    <rPh sb="2" eb="4">
      <t>メンセキ</t>
    </rPh>
    <phoneticPr fontId="3"/>
  </si>
  <si>
    <t>燃料使用量</t>
    <phoneticPr fontId="3"/>
  </si>
  <si>
    <t>省エネ設備導入計画</t>
    <rPh sb="3" eb="5">
      <t>セツビ</t>
    </rPh>
    <phoneticPr fontId="3"/>
  </si>
  <si>
    <t>現在</t>
    <phoneticPr fontId="3"/>
  </si>
  <si>
    <t>○事業年度</t>
    <phoneticPr fontId="3"/>
  </si>
  <si>
    <t>（参考）</t>
    <rPh sb="1" eb="3">
      <t>サンコウ</t>
    </rPh>
    <phoneticPr fontId="3"/>
  </si>
  <si>
    <t>合計</t>
    <rPh sb="0" eb="2">
      <t>ゴウケイ</t>
    </rPh>
    <phoneticPr fontId="3"/>
  </si>
  <si>
    <t>【添付資料】</t>
    <phoneticPr fontId="3"/>
  </si>
  <si>
    <t>現在の燃料使用量、目標の燃料使用量の算定方法を確認できる資料</t>
    <phoneticPr fontId="3"/>
  </si>
  <si>
    <t>（２）単位生産量当たり燃料使用量の削減を目標とする者の取組計画一覧</t>
    <phoneticPr fontId="3"/>
  </si>
  <si>
    <t>目標</t>
    <rPh sb="0" eb="2">
      <t>モクヒョウ</t>
    </rPh>
    <phoneticPr fontId="3"/>
  </si>
  <si>
    <t>燃料使用量・生産量の算定方法を確認できる資料</t>
    <phoneticPr fontId="3"/>
  </si>
  <si>
    <t>（３）民間の金融商品や備蓄タンク等を活用して燃料コストの変動を抑制することを目標とする者の取組計画一覧</t>
    <phoneticPr fontId="3"/>
  </si>
  <si>
    <t>番　　　号　</t>
  </si>
  <si>
    <t>年　月　日　</t>
  </si>
  <si>
    <t>（農業者組織）</t>
  </si>
  <si>
    <t>記</t>
  </si>
  <si>
    <t>１　施設園芸等燃料価格高騰対策事業実施計画書：別紙１</t>
  </si>
  <si>
    <t>２　省エネルギー等対策推進計画：別紙２</t>
  </si>
  <si>
    <t>（別紙１）</t>
  </si>
  <si>
    <t>施設園芸等燃料価格高騰対策事業実施計画書</t>
  </si>
  <si>
    <t>※事業年度は７月～翌６月。</t>
  </si>
  <si>
    <t>施設園芸セーフティネット構築事業実施計画</t>
  </si>
  <si>
    <t>（セーフティネット申込者の内訳）</t>
  </si>
  <si>
    <t>番号</t>
  </si>
  <si>
    <t>氏名</t>
  </si>
  <si>
    <t>燃料別</t>
  </si>
  <si>
    <t>Ａ重油</t>
  </si>
  <si>
    <t>灯油</t>
  </si>
  <si>
    <t>合　計</t>
  </si>
  <si>
    <t>（注）※は、「燃料購入予定数量×積立単価×1/2」で算出（農家積立分）。</t>
  </si>
  <si>
    <t>（注）前事業年度から継続加入している申込者については、備考欄に「継続」と記入する。</t>
  </si>
  <si>
    <t>（注）申請数が多い場合等は、本表を別葉とする。</t>
  </si>
  <si>
    <t>添付資料</t>
  </si>
  <si>
    <t>別紙様式第１号（第６条第１項関係）</t>
  </si>
  <si>
    <t>茨城県農業再生協議会会長　殿</t>
  </si>
  <si>
    <t>１　組織の会則（規約）、役員名簿（農業協同組合(連合会)の場合は添付を省略できる）</t>
  </si>
  <si>
    <t>２　事業参加者の一覧（下の様式を参考に作成）</t>
  </si>
  <si>
    <t>施設園芸等燃料価格高騰対策事業実施計画及び省エネルギー等
対策推進計画の（変更）承認申請について</t>
    <phoneticPr fontId="3"/>
  </si>
  <si>
    <t>策定主体名：</t>
    <phoneticPr fontId="3"/>
  </si>
  <si>
    <t>対象期間</t>
    <phoneticPr fontId="3"/>
  </si>
  <si>
    <t>実施期間</t>
    <phoneticPr fontId="3"/>
  </si>
  <si>
    <t>：５事業年度</t>
    <phoneticPr fontId="3"/>
  </si>
  <si>
    <t>：　月　～　　　月</t>
    <phoneticPr fontId="3"/>
  </si>
  <si>
    <t>燃料購入
予定数量</t>
    <phoneticPr fontId="3"/>
  </si>
  <si>
    <t>燃料補填
積立予定額</t>
    <phoneticPr fontId="3"/>
  </si>
  <si>
    <t>補助金所要
見込額</t>
    <phoneticPr fontId="3"/>
  </si>
  <si>
    <t>備考</t>
    <phoneticPr fontId="3"/>
  </si>
  <si>
    <t>（注）「施設園芸用燃料価格差補填金積立契約申込書」（必要に応じ）及び
「施設園芸用燃料購入数量等設定申込書」を添付する。</t>
    <phoneticPr fontId="3"/>
  </si>
  <si>
    <t>　茨城県農業再生協議会施設園芸等燃料価格高騰対策業務方法書（平成29年4月18 日付け茨城県農業再生協議会作成）第６条第１項の規定に基づき、下記により事業実施計画及び省エネルギー推進計画を作成（変更）したので、関係書類を添えて承認を申請する。</t>
    <phoneticPr fontId="3"/>
  </si>
  <si>
    <t>　３年間（　事業年度～　事業年度）</t>
    <phoneticPr fontId="3"/>
  </si>
  <si>
    <t>（注）当該産地における施設園芸の経営に関する現状と課題、省エネルギー等対策推進計画の実践を踏まえた今後の展開方向について記入する。</t>
    <phoneticPr fontId="3"/>
  </si>
  <si>
    <t>（注１）１期計画、２期計画における目標削減率15％を達成した場合に削減率を○で囲む。</t>
    <rPh sb="1" eb="2">
      <t>チュウ</t>
    </rPh>
    <phoneticPr fontId="3"/>
  </si>
  <si>
    <t>（注２）実績はA重油・灯油は「ＫＬ」、ＬＰガスは「KG」、ＬＮＧは「㎥」の欄にそれぞれ記載し、
省エネルギー等対策推進計画策定時の燃油現在使用量及び目標年の燃油使用実績を記載し、その差の率をカッコ内の削減率として記載。</t>
    <rPh sb="1" eb="2">
      <t>チュウ</t>
    </rPh>
    <phoneticPr fontId="3"/>
  </si>
  <si>
    <t>達成率</t>
    <rPh sb="0" eb="3">
      <t>タッセイリツ</t>
    </rPh>
    <phoneticPr fontId="3"/>
  </si>
  <si>
    <t>現在①</t>
    <phoneticPr fontId="3"/>
  </si>
  <si>
    <t>目標②</t>
    <phoneticPr fontId="3"/>
  </si>
  <si>
    <t>年間使用量</t>
    <phoneticPr fontId="3"/>
  </si>
  <si>
    <t>（注１） 省エネルギー等対策推進計画に参画する者が経営する温室面積（計画該当品目）を対象に記載する。</t>
    <rPh sb="1" eb="2">
      <t>チュウ</t>
    </rPh>
    <phoneticPr fontId="3"/>
  </si>
  <si>
    <t>（注２） 年間(加温期間)使用量の「現在」及び「目標」欄は、第２の「（１）10a当たりの燃料使用量の削減を目標とする者
　　　　の取組計画一覧」の合計欄から転記する。なお、それぞれの数値については小数点以下第１位を四捨五入する。</t>
    <rPh sb="1" eb="2">
      <t>チュウ</t>
    </rPh>
    <phoneticPr fontId="3"/>
  </si>
  <si>
    <t>（注３）燃料使用量の合計欄には、LPガス(kg)に1.299を、LNG(㎥)に1.560を乗じて、それぞれをA重油使用量（L）に換算したもの（換算方法について、以下同様）とA重油使用量の合計を記載する。なお、それぞれの数値については小数点以下第１位を四捨五入する。</t>
    <rPh sb="1" eb="2">
      <t>チュウ</t>
    </rPh>
    <phoneticPr fontId="3"/>
  </si>
  <si>
    <t>面積</t>
    <rPh sb="0" eb="2">
      <t>メンセキ</t>
    </rPh>
    <phoneticPr fontId="3"/>
  </si>
  <si>
    <t>生産量</t>
    <rPh sb="0" eb="2">
      <t>セイサン</t>
    </rPh>
    <rPh sb="2" eb="3">
      <t>リョウ</t>
    </rPh>
    <phoneticPr fontId="3"/>
  </si>
  <si>
    <t>（品目名：）</t>
    <rPh sb="1" eb="3">
      <t>ヒンモク</t>
    </rPh>
    <rPh sb="3" eb="4">
      <t>メイ</t>
    </rPh>
    <phoneticPr fontId="3"/>
  </si>
  <si>
    <t>（注１）省エネルギー等対策推進計画に参画する者が経営する温室面積（計画該当品目）を対象に記載する。</t>
    <rPh sb="1" eb="2">
      <t>チュウ</t>
    </rPh>
    <phoneticPr fontId="3"/>
  </si>
  <si>
    <t>（注３）重量での把握が困難な場合は、単位を数量に変更して記載してもよいものとする。</t>
    <rPh sb="1" eb="2">
      <t>チュウ</t>
    </rPh>
    <phoneticPr fontId="3"/>
  </si>
  <si>
    <t>（注４）支援対象者内で複数の品目を生産している場合は、作付け戸数上位３品目（又は作付け戸数で全体の７割に達するまでの品目）について、枠を追加して記載する。</t>
    <rPh sb="1" eb="2">
      <t>チュウ</t>
    </rPh>
    <phoneticPr fontId="3"/>
  </si>
  <si>
    <t>（注２）年間（加温期間）使用量の「現在」及び「目標」欄は、第２の「（２）単位生産量当たり燃料使用量の削減を目標とする者の取組計画一覧」の合計欄から転記する。
　　　　なお、それぞれの数値については小数点以下第１位を四捨五入する。</t>
    <rPh sb="1" eb="2">
      <t>チュウ</t>
    </rPh>
    <phoneticPr fontId="3"/>
  </si>
  <si>
    <r>
      <t>抑制率
③</t>
    </r>
    <r>
      <rPr>
        <sz val="9"/>
        <color theme="1"/>
        <rFont val="ＭＳ ゴシック"/>
        <family val="3"/>
        <charset val="128"/>
      </rPr>
      <t>＝②／①×100</t>
    </r>
    <rPh sb="0" eb="2">
      <t>ヨクセイ</t>
    </rPh>
    <phoneticPr fontId="3"/>
  </si>
  <si>
    <t>現在使用量①</t>
    <rPh sb="2" eb="5">
      <t>シヨウリョウ</t>
    </rPh>
    <phoneticPr fontId="3"/>
  </si>
  <si>
    <t>抑制量②</t>
    <rPh sb="0" eb="2">
      <t>ヨクセイ</t>
    </rPh>
    <rPh sb="2" eb="3">
      <t>リョウ</t>
    </rPh>
    <phoneticPr fontId="3"/>
  </si>
  <si>
    <t>（注１）本取組計画一覧は燃料種類別に作成することとし、ＬＰガスは「㎏」、ＬＮＧは「㎥」に単位を修正する。</t>
    <rPh sb="1" eb="2">
      <t>チュウ</t>
    </rPh>
    <phoneticPr fontId="3"/>
  </si>
  <si>
    <t>（注２）計画参画者個々の省エネルギー等対策取組計画から転記する。</t>
    <phoneticPr fontId="3"/>
  </si>
  <si>
    <t>（注３）燃料使用量（現在、目標）欄は、算定方法を確認できる資料等の根拠資料を添付のうえ産地の合計のみの記載とすることも可能とする。</t>
    <rPh sb="1" eb="2">
      <t>チュウ</t>
    </rPh>
    <phoneticPr fontId="3"/>
  </si>
  <si>
    <t>（注４）省エネ設備導入計画の欄は、上段に導入設備を、中段に導入台数を、下段に導入温室面積を記載する。</t>
    <rPh sb="1" eb="2">
      <t>チュウ</t>
    </rPh>
    <phoneticPr fontId="3"/>
  </si>
  <si>
    <t>（注５）申請数が多い場合等は、本表を別葉とする。</t>
    <rPh sb="1" eb="2">
      <t>チュウ</t>
    </rPh>
    <phoneticPr fontId="3"/>
  </si>
  <si>
    <t>生産量</t>
    <rPh sb="0" eb="3">
      <t>セイサンリョウ</t>
    </rPh>
    <phoneticPr fontId="3"/>
  </si>
  <si>
    <t>（注２）計画参画者個々の省エネルギー等対策取組計画から転記する。</t>
    <rPh sb="1" eb="2">
      <t>チュウ</t>
    </rPh>
    <phoneticPr fontId="3"/>
  </si>
  <si>
    <t>（注３）燃料使用量（現在、目標）及び生産量（現在、目標）欄は、算定方法を確認できる資料等の根拠資料を添付のうえ産地の合計のみの記載とすることも可能とする。</t>
    <rPh sb="1" eb="2">
      <t>チュウ</t>
    </rPh>
    <phoneticPr fontId="3"/>
  </si>
  <si>
    <t>（注４）重量での把握が困難な場合は、単位を数量に変更して記載してもよいものとする。</t>
    <rPh sb="1" eb="2">
      <t>チュウ</t>
    </rPh>
    <phoneticPr fontId="3"/>
  </si>
  <si>
    <t>（注５）省エネ設備・生産性向上設備導入計画の欄は、上段に導入設備を、中段に導入台数を、下段に導入温室面積を記載する。</t>
    <rPh sb="1" eb="2">
      <t>チュウ</t>
    </rPh>
    <phoneticPr fontId="3"/>
  </si>
  <si>
    <t>（注６）申請数が多い場合等は、本表を別葉とする。</t>
    <rPh sb="1" eb="2">
      <t>チュウ</t>
    </rPh>
    <phoneticPr fontId="3"/>
  </si>
  <si>
    <t>（注２）変動抑制取組計画については、支援対象者が一体的に取り組む場合は、合計欄にのみ記載。
計画参画者が個別に取り組む場合は、個々の省エネルギー等対策取組計画から転記する。</t>
    <rPh sb="1" eb="2">
      <t>チュウ</t>
    </rPh>
    <phoneticPr fontId="3"/>
  </si>
  <si>
    <t>（注４）変動抑制取組計画の（参考）欄には、どの事業年度からどのような取組により、燃料価格や燃料使用量の変動を抑制するのかが分かるよう記載する。</t>
    <rPh sb="1" eb="2">
      <t>チュウ</t>
    </rPh>
    <phoneticPr fontId="3"/>
  </si>
  <si>
    <t>（注６）燃料価格や燃料使用量の変動を抑制するための取組内容は支援対象者ごとに異なることから、本表については、事業主体と協議の下、適宜変更することも可能とする。</t>
    <rPh sb="1" eb="2">
      <t>チュウ</t>
    </rPh>
    <phoneticPr fontId="3"/>
  </si>
  <si>
    <t>（注３）燃油コストの変動抑制量は、燃料コストの変動が産地の経営に及ぼすリスクに対して、民間の金融商品や備蓄タンク等の活用により、産地が燃料コストの変動に対するリスク軽減に備えている燃料量を記載する（
        例えば、備蓄タンクの活用であれば、燃料価格が高騰した際に、一定価格（高騰した価格よりも安い価格）で○○ＫＬ売り渡せることが可能な量）。</t>
    <rPh sb="1" eb="2">
      <t>チュウ</t>
    </rPh>
    <phoneticPr fontId="3"/>
  </si>
  <si>
    <t>変動抑制取組計画</t>
    <rPh sb="0" eb="4">
      <t>ヘンドウヨクセイ</t>
    </rPh>
    <rPh sb="4" eb="6">
      <t>トリクミ</t>
    </rPh>
    <rPh sb="6" eb="8">
      <t>ケイカク</t>
    </rPh>
    <phoneticPr fontId="3"/>
  </si>
  <si>
    <t>変動抑制量</t>
    <phoneticPr fontId="3"/>
  </si>
  <si>
    <t>（注１）省エネルギー等対策推進計画に参画する者が経営する茶工場を対象に記載する。</t>
    <rPh sb="1" eb="2">
      <t>チュウ</t>
    </rPh>
    <phoneticPr fontId="3"/>
  </si>
  <si>
    <t>（注２）年間（対象期間）使用量及び抑制量欄は、第２の「（３）民間の金融商品や備蓄タンク等を活用して燃料コストの変動を抑制することを目標とする者の取組計画一覧」の合計欄から転記する。
　　　　なお、それぞれの数値については小数点以下第１位を四捨五入する。</t>
    <rPh sb="1" eb="2">
      <t>チュウ</t>
    </rPh>
    <phoneticPr fontId="3"/>
  </si>
  <si>
    <t>（単位生産量当たり燃料使用量）</t>
    <phoneticPr fontId="3"/>
  </si>
  <si>
    <t>別紙</t>
  </si>
  <si>
    <t>３　参加構成員ごとの内訳</t>
    <phoneticPr fontId="15"/>
  </si>
  <si>
    <t>番
号</t>
    <phoneticPr fontId="15"/>
  </si>
  <si>
    <t>氏　名</t>
    <rPh sb="0" eb="1">
      <t>シ</t>
    </rPh>
    <rPh sb="2" eb="3">
      <t>メイ</t>
    </rPh>
    <phoneticPr fontId="15"/>
  </si>
  <si>
    <t>住 所</t>
  </si>
  <si>
    <r>
      <t>選択肢
・115％ 
・130％ 
・150％ 
・</t>
    </r>
    <r>
      <rPr>
        <sz val="11"/>
        <color rgb="FFFF0000"/>
        <rFont val="メイリオ"/>
        <family val="3"/>
        <charset val="128"/>
      </rPr>
      <t>170％</t>
    </r>
    <phoneticPr fontId="15"/>
  </si>
  <si>
    <t>燃料種
・A重油 
・灯油
・LPガス
・LNG</t>
    <rPh sb="0" eb="2">
      <t>ネンリョウ</t>
    </rPh>
    <phoneticPr fontId="15"/>
  </si>
  <si>
    <t>A重油</t>
    <phoneticPr fontId="15"/>
  </si>
  <si>
    <t>灯油</t>
    <rPh sb="0" eb="2">
      <t>トウユ</t>
    </rPh>
    <phoneticPr fontId="15"/>
  </si>
  <si>
    <t>LPガス</t>
    <phoneticPr fontId="15"/>
  </si>
  <si>
    <t>LNG</t>
    <phoneticPr fontId="15"/>
  </si>
  <si>
    <t>合計</t>
    <rPh sb="0" eb="2">
      <t>ゴウケイ</t>
    </rPh>
    <phoneticPr fontId="15"/>
  </si>
  <si>
    <t>燃料種</t>
    <rPh sb="0" eb="3">
      <t>ネンリョウシュ</t>
    </rPh>
    <phoneticPr fontId="15"/>
  </si>
  <si>
    <t>単価</t>
    <rPh sb="0" eb="2">
      <t>タンカ</t>
    </rPh>
    <phoneticPr fontId="15"/>
  </si>
  <si>
    <t>円/ℓ</t>
    <phoneticPr fontId="15"/>
  </si>
  <si>
    <t>ℓ</t>
    <phoneticPr fontId="15"/>
  </si>
  <si>
    <t/>
  </si>
  <si>
    <t>円/kg</t>
    <phoneticPr fontId="15"/>
  </si>
  <si>
    <t>㎥</t>
    <phoneticPr fontId="15"/>
  </si>
  <si>
    <t>コース</t>
  </si>
  <si>
    <t>備考</t>
  </si>
  <si>
    <t>115％</t>
  </si>
  <si>
    <t>130％</t>
  </si>
  <si>
    <t>150％</t>
  </si>
  <si>
    <t>170％</t>
  </si>
  <si>
    <t>全</t>
    <rPh sb="0" eb="1">
      <t>ゼン</t>
    </rPh>
    <phoneticPr fontId="15"/>
  </si>
  <si>
    <t>㎏</t>
    <phoneticPr fontId="15"/>
  </si>
  <si>
    <t>別紙様式第７号（第１４条第１項関係）</t>
    <phoneticPr fontId="15"/>
  </si>
  <si>
    <t>施設園芸用燃料購入数量等設定申込書（令和５事業年度）</t>
    <phoneticPr fontId="15"/>
  </si>
  <si>
    <t>茨城県農業再生協議会会長　殿　</t>
    <phoneticPr fontId="15"/>
  </si>
  <si>
    <t>（農業者組織) 　　</t>
    <rPh sb="1" eb="4">
      <t>ノウギョウシャ</t>
    </rPh>
    <rPh sb="4" eb="6">
      <t>ソシキ</t>
    </rPh>
    <phoneticPr fontId="15"/>
  </si>
  <si>
    <t>令和５年　月　　日</t>
    <rPh sb="0" eb="2">
      <t>レイワ</t>
    </rPh>
    <rPh sb="3" eb="4">
      <t>ネン</t>
    </rPh>
    <rPh sb="5" eb="6">
      <t>ガツ</t>
    </rPh>
    <rPh sb="8" eb="9">
      <t>ニチ</t>
    </rPh>
    <phoneticPr fontId="15"/>
  </si>
  <si>
    <t xml:space="preserve">　令和５事業年度の施設園芸用燃料価格差補塡金の対象となる燃料購入数量等の設定を以下のとおり申し込みます。
</t>
    <phoneticPr fontId="15"/>
  </si>
  <si>
    <t xml:space="preserve">　なお、参加構成員ごとの燃料購入数量等の内訳は別紙のとおりです。
</t>
    <phoneticPr fontId="3"/>
  </si>
  <si>
    <t>１．対象期間　　令和５年〇月1日から令和６年〇月30(又は28若しくは31日)まで</t>
    <phoneticPr fontId="3"/>
  </si>
  <si>
    <t>２．対象数量（施設園芸用燃料価格差補塡金の対象となる燃料購入予定数量）</t>
  </si>
  <si>
    <t>燃油購入数量</t>
    <rPh sb="4" eb="6">
      <t>スウリョウ</t>
    </rPh>
    <phoneticPr fontId="15"/>
  </si>
  <si>
    <t>積立金額</t>
    <rPh sb="0" eb="2">
      <t>ツミタテ</t>
    </rPh>
    <rPh sb="2" eb="4">
      <t>キンガク</t>
    </rPh>
    <phoneticPr fontId="3"/>
  </si>
  <si>
    <t>計</t>
    <rPh sb="0" eb="1">
      <t>ケイ</t>
    </rPh>
    <phoneticPr fontId="3"/>
  </si>
  <si>
    <t>＊積立の金額は、参加構成員ごとに計算結果を切り捨てにより100円単位としたものです。</t>
    <phoneticPr fontId="3"/>
  </si>
  <si>
    <t xml:space="preserve">【燃料購入数量等設定における留意事項】
・燃料油購入数量の設定に関する証拠書類の提出を求めた場合は、必ず提出してください。提出がない場合には、燃料購入数量が設定できない場合があります。
・当協議会から指示があった場合には、指定月の燃料の購入数量を領収書、納品書等の写しを添付して速やかに報告してください。
・燃料購入数量等が設定されましたらお知らせしますので、燃料補塡積立金必要額を納入してください。 
</t>
    <phoneticPr fontId="3"/>
  </si>
  <si>
    <t>(別紙様式第７号に添付)</t>
    <phoneticPr fontId="3"/>
  </si>
  <si>
    <t>施設園芸用燃料購入数量の内訳(令和５事業年度)</t>
    <rPh sb="5" eb="7">
      <t>ネンリョウ</t>
    </rPh>
    <rPh sb="7" eb="9">
      <t>コウニュウ</t>
    </rPh>
    <rPh sb="9" eb="11">
      <t>スウリョウ</t>
    </rPh>
    <rPh sb="18" eb="20">
      <t>ジギョウ</t>
    </rPh>
    <rPh sb="20" eb="22">
      <t>ネンド</t>
    </rPh>
    <phoneticPr fontId="15"/>
  </si>
  <si>
    <t>２　参加構成員数　　　名　５事業年度(５年　　月～６年　　月分)</t>
    <phoneticPr fontId="15"/>
  </si>
  <si>
    <t>対象燃料購入数量</t>
    <rPh sb="0" eb="2">
      <t>タイショウ</t>
    </rPh>
    <rPh sb="2" eb="4">
      <t>ネンリョウ</t>
    </rPh>
    <rPh sb="4" eb="6">
      <t>コウニュウ</t>
    </rPh>
    <rPh sb="6" eb="8">
      <t>スウリョウ</t>
    </rPh>
    <phoneticPr fontId="3"/>
  </si>
  <si>
    <t>積立金額
(円)</t>
    <phoneticPr fontId="15"/>
  </si>
  <si>
    <t>分割納付
（第1回払額）</t>
    <rPh sb="0" eb="2">
      <t>ブンカツ</t>
    </rPh>
    <rPh sb="2" eb="4">
      <t>ノウフ</t>
    </rPh>
    <rPh sb="6" eb="7">
      <t>ダイ</t>
    </rPh>
    <rPh sb="8" eb="9">
      <t>カイ</t>
    </rPh>
    <rPh sb="9" eb="10">
      <t>バライ</t>
    </rPh>
    <rPh sb="10" eb="11">
      <t>ガク</t>
    </rPh>
    <phoneticPr fontId="3"/>
  </si>
  <si>
    <t>分割納付
（第２回払額）</t>
    <rPh sb="0" eb="2">
      <t>ブンカツ</t>
    </rPh>
    <rPh sb="2" eb="4">
      <t>ノウフ</t>
    </rPh>
    <rPh sb="6" eb="7">
      <t>ダイ</t>
    </rPh>
    <rPh sb="8" eb="9">
      <t>カイ</t>
    </rPh>
    <rPh sb="9" eb="10">
      <t>バライ</t>
    </rPh>
    <rPh sb="10" eb="11">
      <t>ガク</t>
    </rPh>
    <phoneticPr fontId="3"/>
  </si>
  <si>
    <t>住所</t>
    <rPh sb="0" eb="2">
      <t>ジュウショ</t>
    </rPh>
    <phoneticPr fontId="3"/>
  </si>
  <si>
    <t>名称及び代表者の氏名　　　　　　</t>
    <phoneticPr fontId="3"/>
  </si>
  <si>
    <t>５年７月～６年６月</t>
    <phoneticPr fontId="3"/>
  </si>
  <si>
    <r>
      <t>１　組織名　　　　　　　　　　　、契約管理番号</t>
    </r>
    <r>
      <rPr>
        <u/>
        <sz val="11"/>
        <color rgb="FF000000"/>
        <rFont val="メイリオ"/>
        <family val="3"/>
        <charset val="128"/>
      </rPr>
      <t xml:space="preserve"> 　　　　</t>
    </r>
    <phoneticPr fontId="15"/>
  </si>
  <si>
    <r>
      <t>▶　契約管理番号　</t>
    </r>
    <r>
      <rPr>
        <u/>
        <sz val="11"/>
        <rFont val="メイリオ"/>
        <family val="3"/>
        <charset val="128"/>
      </rPr>
      <t xml:space="preserve">　　　　　 </t>
    </r>
    <r>
      <rPr>
        <sz val="11"/>
        <color rgb="FFFF0000"/>
        <rFont val="ＭＳ 明朝"/>
        <family val="1"/>
        <charset val="128"/>
      </rPr>
      <t/>
    </r>
    <phoneticPr fontId="15"/>
  </si>
  <si>
    <t>別紙様式第５号（第１２条関係）</t>
    <rPh sb="0" eb="2">
      <t>ベッシ</t>
    </rPh>
    <rPh sb="2" eb="4">
      <t>ヨウシキ</t>
    </rPh>
    <phoneticPr fontId="3"/>
  </si>
  <si>
    <t>【契約の更新の場合】</t>
  </si>
  <si>
    <t>施設園芸用燃料価格差補塡金積立契約申込書（更新）</t>
    <phoneticPr fontId="3"/>
  </si>
  <si>
    <t>　茨城県農業再生協議会施設園芸等燃料価格高騰対策業務方法書（平成29年4月18 日付け茨城県農業再生協議会作成）第１２条の規定に基づき、貴協議会作成の積立契約の内容及び下記の積立契約における留意事項を承知・同意の上、積立契約を更新して締結したいので申し込みます。
　なお、本契約に参加する当組織の構成員は別紙のとおりです。</t>
    <phoneticPr fontId="3"/>
  </si>
  <si>
    <t>契約管理番号　　　　　　　　　　　　</t>
    <phoneticPr fontId="3"/>
  </si>
  <si>
    <t>※積立契約完了通知の契約管理番号を記載</t>
  </si>
  <si>
    <r>
      <t>更新による積立契約の期間の終期：　</t>
    </r>
    <r>
      <rPr>
        <u/>
        <sz val="11"/>
        <color theme="1"/>
        <rFont val="游ゴシック"/>
        <family val="3"/>
        <charset val="128"/>
        <scheme val="minor"/>
      </rPr>
      <t>令和６年６月３０日</t>
    </r>
    <phoneticPr fontId="3"/>
  </si>
  <si>
    <t>別紙
（別紙様式第５号に添付）（別紙様式第７号の「別紙」による代用可能）</t>
    <phoneticPr fontId="3"/>
  </si>
  <si>
    <t>施設園芸用燃料価格差補塡金積立契約の参加構成員について</t>
    <phoneticPr fontId="3"/>
  </si>
  <si>
    <t>施設園芸用価格差補填金積立契約の参加構成員は以下のとおりです。</t>
  </si>
  <si>
    <t>２　代表者</t>
  </si>
  <si>
    <t>　　代表者の住所：</t>
  </si>
  <si>
    <t>１　組織名</t>
    <phoneticPr fontId="3"/>
  </si>
  <si>
    <t>３　参加構成員数</t>
    <phoneticPr fontId="3"/>
  </si>
  <si>
    <t>４　参加構成員（別紙様式7号を参照）</t>
    <rPh sb="8" eb="12">
      <t>ベッシヨウシキ</t>
    </rPh>
    <rPh sb="13" eb="14">
      <t>ゴウ</t>
    </rPh>
    <rPh sb="15" eb="17">
      <t>サンショウ</t>
    </rPh>
    <phoneticPr fontId="3"/>
  </si>
  <si>
    <t>【新規契約の場合】</t>
    <rPh sb="1" eb="5">
      <t>シンキケイヤク</t>
    </rPh>
    <phoneticPr fontId="3"/>
  </si>
  <si>
    <t>施設園芸用燃料価格差補塡金積立契約申込書</t>
    <phoneticPr fontId="3"/>
  </si>
  <si>
    <t>　茨城県農業再生協議会施設園芸等燃料価格高騰対策業務方法書（平成29年4月18 日付け茨城県農業再生協議会作成）第１２条の規定に基づき、貴協議会作成の積立契約の内容及び下記の積立契約における留意事項を承知・同意の上、積立契約を締結したいので申し込みます。
　なお、本契約に参加する当組織の構成員は別紙のとおりです。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</si>
</sst>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quot;kL&quot;"/>
    <numFmt numFmtId="177" formatCode="\(#&quot;%&quot;\)"/>
    <numFmt numFmtId="178" formatCode="#,###&quot;L&quot;"/>
    <numFmt numFmtId="179" formatCode="#&quot;%&quot;"/>
    <numFmt numFmtId="180" formatCode="#,###&quot;kg&quot;"/>
    <numFmt numFmtId="181" formatCode="#,###&quot;㎥&quot;"/>
    <numFmt numFmtId="182" formatCode="#,###&quot;KL&quot;"/>
    <numFmt numFmtId="183" formatCode="#,###&quot;ha&quot;"/>
    <numFmt numFmtId="184" formatCode="#,###&quot;台&quot;"/>
    <numFmt numFmtId="185" formatCode="General&quot;台&quot;"/>
    <numFmt numFmtId="186" formatCode="General\a"/>
    <numFmt numFmtId="187" formatCode="General\t"/>
    <numFmt numFmtId="188" formatCode="0.0"/>
    <numFmt numFmtId="189" formatCode="#,###&quot;t&quot;"/>
    <numFmt numFmtId="194" formatCode="General&quot;名&quot;"/>
  </numFmts>
  <fonts count="31">
    <font>
      <sz val="11"/>
      <color theme="1"/>
      <name val="游ゴシック"/>
      <family val="2"/>
      <scheme val="minor"/>
    </font>
    <font>
      <sz val="11"/>
      <color theme="1"/>
      <name val="游ゴシック"/>
      <family val="2"/>
      <scheme val="minor"/>
    </font>
    <font>
      <sz val="12"/>
      <color theme="1"/>
      <name val="ＭＳ ゴシック"/>
      <family val="3"/>
      <charset val="128"/>
    </font>
    <font>
      <sz val="6"/>
      <name val="游ゴシック"/>
      <family val="3"/>
      <charset val="128"/>
      <scheme val="minor"/>
    </font>
    <font>
      <sz val="20"/>
      <color theme="1"/>
      <name val="ＭＳ ゴシック"/>
      <family val="3"/>
      <charset val="128"/>
    </font>
    <font>
      <sz val="24"/>
      <color theme="1"/>
      <name val="ＭＳ ゴシック"/>
      <family val="3"/>
      <charset val="128"/>
    </font>
    <font>
      <sz val="18"/>
      <color theme="1"/>
      <name val="ＭＳ ゴシック"/>
      <family val="3"/>
      <charset val="128"/>
    </font>
    <font>
      <sz val="14"/>
      <color theme="1"/>
      <name val="ＭＳ ゴシック"/>
      <family val="3"/>
      <charset val="128"/>
    </font>
    <font>
      <sz val="10"/>
      <color theme="1"/>
      <name val="ＭＳ ゴシック"/>
      <family val="3"/>
      <charset val="128"/>
    </font>
    <font>
      <sz val="11"/>
      <color theme="1"/>
      <name val="ＭＳ ゴシック"/>
      <family val="3"/>
      <charset val="128"/>
    </font>
    <font>
      <sz val="8"/>
      <color theme="1"/>
      <name val="ＭＳ ゴシック"/>
      <family val="3"/>
      <charset val="128"/>
    </font>
    <font>
      <sz val="9"/>
      <color theme="1"/>
      <name val="ＭＳ ゴシック"/>
      <family val="3"/>
      <charset val="128"/>
    </font>
    <font>
      <sz val="12"/>
      <color rgb="FF000000"/>
      <name val="メイリオ"/>
      <family val="3"/>
      <charset val="128"/>
    </font>
    <font>
      <sz val="10"/>
      <name val="Arial"/>
      <family val="2"/>
    </font>
    <font>
      <sz val="11"/>
      <name val="メイリオ"/>
      <family val="3"/>
      <charset val="128"/>
    </font>
    <font>
      <sz val="6"/>
      <name val="ＭＳ Ｐゴシック"/>
      <family val="3"/>
      <charset val="128"/>
    </font>
    <font>
      <sz val="10"/>
      <name val="メイリオ"/>
      <family val="3"/>
      <charset val="128"/>
    </font>
    <font>
      <sz val="11"/>
      <color rgb="FF000000"/>
      <name val="メイリオ"/>
      <family val="3"/>
      <charset val="128"/>
    </font>
    <font>
      <u/>
      <sz val="11"/>
      <color rgb="FF000000"/>
      <name val="メイリオ"/>
      <family val="3"/>
      <charset val="128"/>
    </font>
    <font>
      <sz val="11"/>
      <color rgb="FFFF0000"/>
      <name val="メイリオ"/>
      <family val="3"/>
      <charset val="128"/>
    </font>
    <font>
      <sz val="11"/>
      <name val="Arial"/>
      <family val="2"/>
    </font>
    <font>
      <u/>
      <sz val="11"/>
      <name val="メイリオ"/>
      <family val="3"/>
      <charset val="128"/>
    </font>
    <font>
      <sz val="11"/>
      <color rgb="FFFF0000"/>
      <name val="ＭＳ 明朝"/>
      <family val="1"/>
      <charset val="128"/>
    </font>
    <font>
      <sz val="11"/>
      <name val="Meiryo UI"/>
      <family val="3"/>
      <charset val="128"/>
    </font>
    <font>
      <sz val="10"/>
      <name val="Meiryo UI"/>
      <family val="3"/>
      <charset val="128"/>
    </font>
    <font>
      <sz val="12"/>
      <name val="Meiryo UI"/>
      <family val="3"/>
      <charset val="128"/>
    </font>
    <font>
      <b/>
      <sz val="11"/>
      <name val="メイリオ"/>
      <family val="3"/>
      <charset val="128"/>
    </font>
    <font>
      <sz val="14"/>
      <color theme="1"/>
      <name val="游ゴシック"/>
      <family val="2"/>
      <scheme val="minor"/>
    </font>
    <font>
      <u/>
      <sz val="11"/>
      <color theme="1"/>
      <name val="游ゴシック"/>
      <family val="2"/>
      <scheme val="minor"/>
    </font>
    <font>
      <u/>
      <sz val="11"/>
      <color theme="1"/>
      <name val="游ゴシック"/>
      <family val="3"/>
      <charset val="128"/>
      <scheme val="minor"/>
    </font>
    <font>
      <sz val="9"/>
      <color indexed="81"/>
      <name val="MS P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FFFF99"/>
        <bgColor indexed="64"/>
      </patternFill>
    </fill>
    <fill>
      <patternFill patternType="solid">
        <fgColor theme="0"/>
        <bgColor indexed="64"/>
      </patternFill>
    </fill>
  </fills>
  <borders count="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double">
        <color indexed="64"/>
      </top>
      <bottom/>
      <diagonal/>
    </border>
    <border>
      <left style="thin">
        <color indexed="64"/>
      </left>
      <right style="medium">
        <color indexed="64"/>
      </right>
      <top/>
      <bottom/>
      <diagonal/>
    </border>
    <border>
      <left/>
      <right style="medium">
        <color auto="1"/>
      </right>
      <top/>
      <bottom style="medium">
        <color auto="1"/>
      </bottom>
      <diagonal/>
    </border>
    <border>
      <left style="thin">
        <color indexed="64"/>
      </left>
      <right style="medium">
        <color indexed="64"/>
      </right>
      <top style="double">
        <color indexed="64"/>
      </top>
      <bottom/>
      <diagonal/>
    </border>
    <border>
      <left style="thin">
        <color indexed="64"/>
      </left>
      <right style="medium">
        <color indexed="64"/>
      </right>
      <top/>
      <bottom style="double">
        <color indexed="64"/>
      </bottom>
      <diagonal/>
    </border>
    <border>
      <left style="medium">
        <color indexed="64"/>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Down="1">
      <left style="medium">
        <color indexed="64"/>
      </left>
      <right style="thin">
        <color indexed="64"/>
      </right>
      <top style="medium">
        <color indexed="64"/>
      </top>
      <bottom/>
      <diagonal style="thin">
        <color indexed="64"/>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auto="1"/>
      </left>
      <right style="medium">
        <color auto="1"/>
      </right>
      <top style="medium">
        <color auto="1"/>
      </top>
      <bottom style="medium">
        <color auto="1"/>
      </bottom>
      <diagonal/>
    </border>
  </borders>
  <cellStyleXfs count="4">
    <xf numFmtId="0" fontId="0" fillId="0" borderId="0"/>
    <xf numFmtId="38" fontId="1"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307">
    <xf numFmtId="0" fontId="0" fillId="0" borderId="0" xfId="0"/>
    <xf numFmtId="0" fontId="2" fillId="0" borderId="0" xfId="0" applyFont="1" applyAlignment="1">
      <alignment vertical="center"/>
    </xf>
    <xf numFmtId="0" fontId="9" fillId="0" borderId="5" xfId="0" applyFont="1" applyBorder="1" applyAlignment="1">
      <alignment vertical="center"/>
    </xf>
    <xf numFmtId="0" fontId="9" fillId="0" borderId="17" xfId="0" applyFont="1" applyBorder="1" applyAlignment="1">
      <alignment vertical="center"/>
    </xf>
    <xf numFmtId="0" fontId="9" fillId="0" borderId="0" xfId="0" applyFont="1" applyAlignment="1">
      <alignment horizontal="left" vertical="center"/>
    </xf>
    <xf numFmtId="9" fontId="9" fillId="0" borderId="0" xfId="0" applyNumberFormat="1" applyFont="1" applyAlignment="1">
      <alignment horizontal="center" vertical="center"/>
    </xf>
    <xf numFmtId="0" fontId="9" fillId="0" borderId="0" xfId="0" applyFont="1" applyAlignment="1">
      <alignment vertical="center"/>
    </xf>
    <xf numFmtId="177" fontId="9" fillId="0" borderId="0" xfId="0" applyNumberFormat="1" applyFont="1" applyAlignment="1">
      <alignment horizontal="center" vertical="center" shrinkToFit="1"/>
    </xf>
    <xf numFmtId="0" fontId="10" fillId="0" borderId="0" xfId="0" applyFont="1" applyAlignment="1">
      <alignment vertical="center"/>
    </xf>
    <xf numFmtId="0" fontId="10" fillId="0" borderId="0" xfId="0" applyFont="1" applyAlignment="1">
      <alignment horizontal="center" vertical="top"/>
    </xf>
    <xf numFmtId="0" fontId="10" fillId="0" borderId="0" xfId="0" applyFont="1" applyAlignment="1">
      <alignment horizontal="left" vertical="top" wrapText="1"/>
    </xf>
    <xf numFmtId="176" fontId="9" fillId="0" borderId="0" xfId="0" applyNumberFormat="1" applyFont="1" applyAlignment="1">
      <alignment horizontal="right" vertical="center" indent="1"/>
    </xf>
    <xf numFmtId="179" fontId="9" fillId="0" borderId="0" xfId="0" applyNumberFormat="1" applyFont="1" applyAlignment="1">
      <alignment horizontal="right" vertical="center" indent="1"/>
    </xf>
    <xf numFmtId="38" fontId="9" fillId="0" borderId="25" xfId="1" applyFont="1" applyBorder="1" applyAlignment="1">
      <alignment vertical="center"/>
    </xf>
    <xf numFmtId="38" fontId="9" fillId="0" borderId="9" xfId="1" applyFont="1" applyBorder="1" applyAlignment="1">
      <alignment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2" fillId="0" borderId="0" xfId="0" applyFont="1"/>
    <xf numFmtId="179" fontId="9" fillId="0" borderId="0" xfId="0" applyNumberFormat="1" applyFont="1" applyAlignment="1">
      <alignment horizontal="center" vertical="center"/>
    </xf>
    <xf numFmtId="0" fontId="9" fillId="0" borderId="0" xfId="0" applyFont="1" applyAlignment="1">
      <alignment horizontal="left" vertical="top"/>
    </xf>
    <xf numFmtId="0" fontId="8" fillId="0" borderId="0" xfId="0" applyFont="1" applyAlignment="1">
      <alignment vertical="center"/>
    </xf>
    <xf numFmtId="0" fontId="9" fillId="0" borderId="0" xfId="0" applyFont="1" applyAlignment="1">
      <alignment horizontal="right" vertical="center" shrinkToFit="1"/>
    </xf>
    <xf numFmtId="0" fontId="9" fillId="0" borderId="4" xfId="0" applyFont="1" applyBorder="1" applyAlignment="1">
      <alignment horizontal="center" vertical="center"/>
    </xf>
    <xf numFmtId="178" fontId="9" fillId="0" borderId="0" xfId="0" applyNumberFormat="1" applyFont="1" applyAlignment="1">
      <alignment horizontal="right" vertical="center"/>
    </xf>
    <xf numFmtId="0" fontId="0" fillId="0" borderId="0" xfId="0" applyAlignment="1">
      <alignment horizontal="right" vertical="center"/>
    </xf>
    <xf numFmtId="0" fontId="0" fillId="0" borderId="0" xfId="0" applyAlignment="1">
      <alignment horizontal="right"/>
    </xf>
    <xf numFmtId="0" fontId="0" fillId="0" borderId="0" xfId="0" applyAlignment="1">
      <alignment horizontal="center"/>
    </xf>
    <xf numFmtId="0" fontId="0" fillId="0" borderId="9" xfId="0" applyBorder="1"/>
    <xf numFmtId="0" fontId="0" fillId="0" borderId="10" xfId="0" applyBorder="1"/>
    <xf numFmtId="0" fontId="0" fillId="0" borderId="11" xfId="0" applyBorder="1"/>
    <xf numFmtId="0" fontId="0" fillId="0" borderId="8" xfId="0" applyBorder="1"/>
    <xf numFmtId="38" fontId="12" fillId="2" borderId="8" xfId="1" applyFont="1" applyFill="1" applyBorder="1" applyAlignment="1">
      <alignment vertical="center"/>
    </xf>
    <xf numFmtId="0" fontId="0" fillId="0" borderId="8" xfId="0" applyBorder="1" applyAlignment="1">
      <alignment horizontal="center" vertical="center"/>
    </xf>
    <xf numFmtId="0" fontId="0" fillId="0" borderId="8" xfId="0" applyBorder="1" applyAlignment="1">
      <alignment horizontal="center" wrapText="1"/>
    </xf>
    <xf numFmtId="0" fontId="0" fillId="3" borderId="8" xfId="0" applyFill="1" applyBorder="1"/>
    <xf numFmtId="0" fontId="0" fillId="0" borderId="36" xfId="0" applyBorder="1"/>
    <xf numFmtId="0" fontId="0" fillId="3" borderId="36" xfId="0" applyFill="1" applyBorder="1"/>
    <xf numFmtId="0" fontId="0" fillId="0" borderId="32" xfId="0" applyBorder="1"/>
    <xf numFmtId="38" fontId="12" fillId="2" borderId="32" xfId="1" applyFont="1" applyFill="1" applyBorder="1" applyAlignment="1">
      <alignment vertical="center"/>
    </xf>
    <xf numFmtId="0" fontId="0" fillId="0" borderId="40" xfId="0" applyBorder="1"/>
    <xf numFmtId="0" fontId="0" fillId="0" borderId="41" xfId="0" applyBorder="1"/>
    <xf numFmtId="0" fontId="0" fillId="0" borderId="22" xfId="0" applyBorder="1"/>
    <xf numFmtId="38" fontId="12" fillId="2" borderId="22" xfId="1" applyFont="1" applyFill="1" applyBorder="1" applyAlignment="1">
      <alignment vertical="center"/>
    </xf>
    <xf numFmtId="0" fontId="0" fillId="0" borderId="42" xfId="0" applyBorder="1"/>
    <xf numFmtId="0" fontId="0" fillId="0" borderId="0" xfId="0" applyBorder="1" applyAlignment="1">
      <alignment horizontal="center" vertical="center"/>
    </xf>
    <xf numFmtId="0" fontId="0" fillId="0" borderId="0" xfId="0" applyBorder="1"/>
    <xf numFmtId="38" fontId="12" fillId="0" borderId="0" xfId="1" applyFont="1" applyFill="1" applyBorder="1" applyAlignment="1">
      <alignment vertical="center"/>
    </xf>
    <xf numFmtId="0" fontId="0" fillId="0" borderId="0" xfId="0" applyAlignment="1"/>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10" fillId="0" borderId="0" xfId="0" applyFont="1" applyAlignment="1">
      <alignment vertical="top"/>
    </xf>
    <xf numFmtId="0" fontId="10" fillId="0" borderId="0" xfId="0" applyFont="1" applyAlignment="1">
      <alignment vertical="top" wrapText="1"/>
    </xf>
    <xf numFmtId="0" fontId="9" fillId="0" borderId="7" xfId="0" applyFont="1" applyBorder="1" applyAlignment="1">
      <alignment vertical="center"/>
    </xf>
    <xf numFmtId="0" fontId="9" fillId="0" borderId="16" xfId="0" applyFont="1" applyBorder="1" applyAlignment="1">
      <alignment vertical="center"/>
    </xf>
    <xf numFmtId="38" fontId="9" fillId="0" borderId="16" xfId="1" applyFont="1" applyBorder="1" applyAlignment="1">
      <alignment vertical="center" shrinkToFit="1"/>
    </xf>
    <xf numFmtId="177" fontId="9" fillId="0" borderId="19" xfId="0" applyNumberFormat="1" applyFont="1" applyBorder="1" applyAlignment="1">
      <alignment vertical="center" shrinkToFit="1"/>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vertical="center"/>
    </xf>
    <xf numFmtId="0" fontId="9" fillId="0" borderId="23" xfId="0" applyFont="1" applyBorder="1" applyAlignment="1">
      <alignment vertical="center" wrapText="1"/>
    </xf>
    <xf numFmtId="38" fontId="9" fillId="0" borderId="27" xfId="1" applyFont="1" applyBorder="1" applyAlignment="1">
      <alignment vertical="center"/>
    </xf>
    <xf numFmtId="0" fontId="9" fillId="0" borderId="28" xfId="0" applyFont="1" applyBorder="1" applyAlignment="1">
      <alignment vertical="center"/>
    </xf>
    <xf numFmtId="0" fontId="9" fillId="0" borderId="14" xfId="0" applyFont="1" applyBorder="1" applyAlignment="1">
      <alignment vertical="center"/>
    </xf>
    <xf numFmtId="0" fontId="9" fillId="0" borderId="31" xfId="0" applyFont="1" applyBorder="1" applyAlignment="1">
      <alignment vertical="center"/>
    </xf>
    <xf numFmtId="0" fontId="8" fillId="0" borderId="5" xfId="0" applyFont="1" applyBorder="1" applyAlignment="1">
      <alignment vertical="center"/>
    </xf>
    <xf numFmtId="0" fontId="8" fillId="0" borderId="22" xfId="0" applyFont="1" applyBorder="1" applyAlignment="1">
      <alignment vertical="center"/>
    </xf>
    <xf numFmtId="0" fontId="9" fillId="0" borderId="12" xfId="0" applyFont="1" applyBorder="1" applyAlignment="1">
      <alignment vertical="top"/>
    </xf>
    <xf numFmtId="0" fontId="9" fillId="0" borderId="18" xfId="0" applyFont="1" applyBorder="1" applyAlignment="1">
      <alignment vertical="top"/>
    </xf>
    <xf numFmtId="0" fontId="2" fillId="0" borderId="0" xfId="0" applyFont="1" applyAlignment="1">
      <alignment vertical="center" wrapText="1"/>
    </xf>
    <xf numFmtId="0" fontId="9" fillId="0" borderId="39" xfId="0" applyFont="1" applyBorder="1" applyAlignment="1">
      <alignment vertical="center"/>
    </xf>
    <xf numFmtId="0" fontId="2" fillId="0" borderId="0" xfId="0" applyFont="1" applyAlignment="1">
      <alignment horizontal="right" vertical="center"/>
    </xf>
    <xf numFmtId="0" fontId="9" fillId="0" borderId="4" xfId="0" applyFont="1" applyBorder="1" applyAlignment="1">
      <alignment horizontal="left" vertical="center"/>
    </xf>
    <xf numFmtId="0" fontId="9" fillId="0" borderId="0" xfId="0" applyFont="1" applyBorder="1" applyAlignment="1">
      <alignment horizontal="center" vertical="center"/>
    </xf>
    <xf numFmtId="0" fontId="2" fillId="0" borderId="0" xfId="0" applyFont="1" applyBorder="1" applyAlignment="1">
      <alignment vertical="center"/>
    </xf>
    <xf numFmtId="0" fontId="9" fillId="0" borderId="30" xfId="0" applyFont="1" applyBorder="1" applyAlignment="1">
      <alignment horizontal="left" vertical="center"/>
    </xf>
    <xf numFmtId="0" fontId="9" fillId="0" borderId="57" xfId="0" applyFont="1" applyBorder="1" applyAlignment="1">
      <alignment vertical="center"/>
    </xf>
    <xf numFmtId="0" fontId="9" fillId="0" borderId="57" xfId="0" applyFont="1" applyBorder="1" applyAlignment="1">
      <alignment vertical="center" wrapText="1"/>
    </xf>
    <xf numFmtId="0" fontId="9" fillId="0" borderId="58" xfId="0" applyFont="1" applyBorder="1" applyAlignment="1">
      <alignment vertical="center" wrapText="1"/>
    </xf>
    <xf numFmtId="176" fontId="9" fillId="3" borderId="32" xfId="0" applyNumberFormat="1" applyFont="1" applyFill="1" applyBorder="1" applyAlignment="1">
      <alignment vertical="center"/>
    </xf>
    <xf numFmtId="179" fontId="9" fillId="3" borderId="56" xfId="0" applyNumberFormat="1" applyFont="1" applyFill="1" applyBorder="1" applyAlignment="1">
      <alignment vertical="center"/>
    </xf>
    <xf numFmtId="180" fontId="9" fillId="3" borderId="8" xfId="0" applyNumberFormat="1" applyFont="1" applyFill="1" applyBorder="1" applyAlignment="1">
      <alignment vertical="center"/>
    </xf>
    <xf numFmtId="179" fontId="9" fillId="3" borderId="12" xfId="0" applyNumberFormat="1" applyFont="1" applyFill="1" applyBorder="1" applyAlignment="1">
      <alignment vertical="center"/>
    </xf>
    <xf numFmtId="181" fontId="9" fillId="3" borderId="22" xfId="0" applyNumberFormat="1" applyFont="1" applyFill="1" applyBorder="1" applyAlignment="1">
      <alignment vertical="center"/>
    </xf>
    <xf numFmtId="182" fontId="9" fillId="3" borderId="18" xfId="0" applyNumberFormat="1" applyFont="1" applyFill="1" applyBorder="1" applyAlignment="1">
      <alignment vertical="center"/>
    </xf>
    <xf numFmtId="179" fontId="9" fillId="3" borderId="19" xfId="0" applyNumberFormat="1" applyFont="1" applyFill="1" applyBorder="1" applyAlignment="1">
      <alignment vertical="center"/>
    </xf>
    <xf numFmtId="0" fontId="9" fillId="0" borderId="0" xfId="0" applyFont="1" applyBorder="1" applyAlignment="1">
      <alignment horizontal="left" vertical="center"/>
    </xf>
    <xf numFmtId="182" fontId="9" fillId="4" borderId="8" xfId="0" applyNumberFormat="1" applyFont="1" applyFill="1" applyBorder="1" applyAlignment="1">
      <alignment vertical="center"/>
    </xf>
    <xf numFmtId="0" fontId="9" fillId="0" borderId="60" xfId="0" applyFont="1" applyBorder="1" applyAlignment="1">
      <alignment vertical="center"/>
    </xf>
    <xf numFmtId="182" fontId="9" fillId="3" borderId="32" xfId="0" applyNumberFormat="1" applyFont="1" applyFill="1" applyBorder="1" applyAlignment="1">
      <alignment vertical="center"/>
    </xf>
    <xf numFmtId="0" fontId="9" fillId="0" borderId="62" xfId="0" applyFont="1" applyBorder="1" applyAlignment="1">
      <alignment horizontal="left" vertical="center"/>
    </xf>
    <xf numFmtId="38" fontId="9" fillId="0" borderId="0" xfId="1" applyFont="1" applyBorder="1" applyAlignment="1">
      <alignment vertical="center"/>
    </xf>
    <xf numFmtId="38" fontId="9" fillId="0" borderId="8" xfId="1" applyFont="1" applyBorder="1" applyAlignment="1">
      <alignment vertical="center"/>
    </xf>
    <xf numFmtId="176" fontId="9" fillId="3" borderId="8" xfId="0" applyNumberFormat="1" applyFont="1" applyFill="1" applyBorder="1" applyAlignment="1">
      <alignment vertical="center"/>
    </xf>
    <xf numFmtId="38" fontId="9" fillId="0" borderId="18" xfId="1" applyFont="1" applyBorder="1" applyAlignment="1">
      <alignment vertical="center"/>
    </xf>
    <xf numFmtId="181" fontId="9" fillId="3" borderId="18" xfId="0" applyNumberFormat="1" applyFont="1" applyFill="1" applyBorder="1" applyAlignment="1">
      <alignment vertical="center"/>
    </xf>
    <xf numFmtId="181" fontId="9" fillId="0" borderId="0" xfId="0" applyNumberFormat="1" applyFont="1" applyFill="1" applyBorder="1" applyAlignment="1">
      <alignment vertical="center"/>
    </xf>
    <xf numFmtId="180" fontId="9" fillId="0" borderId="8" xfId="0" applyNumberFormat="1" applyFont="1" applyFill="1" applyBorder="1" applyAlignment="1">
      <alignment vertical="center"/>
    </xf>
    <xf numFmtId="0" fontId="9" fillId="0" borderId="47" xfId="0" applyFont="1" applyBorder="1" applyAlignment="1">
      <alignment vertical="center"/>
    </xf>
    <xf numFmtId="0" fontId="9" fillId="0" borderId="48" xfId="0" applyFont="1" applyBorder="1" applyAlignment="1">
      <alignment vertical="center"/>
    </xf>
    <xf numFmtId="176" fontId="9" fillId="0" borderId="8" xfId="0" applyNumberFormat="1" applyFont="1" applyFill="1" applyBorder="1" applyAlignment="1">
      <alignment vertical="center"/>
    </xf>
    <xf numFmtId="181" fontId="9" fillId="0" borderId="8" xfId="0" applyNumberFormat="1" applyFont="1" applyFill="1" applyBorder="1" applyAlignment="1">
      <alignment vertical="center"/>
    </xf>
    <xf numFmtId="178" fontId="9" fillId="3" borderId="8" xfId="0" applyNumberFormat="1" applyFont="1" applyFill="1" applyBorder="1" applyAlignment="1">
      <alignment vertical="center"/>
    </xf>
    <xf numFmtId="178" fontId="9" fillId="3" borderId="36" xfId="0" applyNumberFormat="1" applyFont="1" applyFill="1" applyBorder="1" applyAlignment="1">
      <alignment vertical="center"/>
    </xf>
    <xf numFmtId="0" fontId="9" fillId="3" borderId="60" xfId="0" applyFont="1" applyFill="1" applyBorder="1" applyAlignment="1">
      <alignment vertical="center"/>
    </xf>
    <xf numFmtId="183" fontId="9" fillId="3" borderId="32" xfId="0" applyNumberFormat="1" applyFont="1" applyFill="1" applyBorder="1" applyAlignment="1">
      <alignment vertical="center"/>
    </xf>
    <xf numFmtId="178" fontId="2" fillId="3" borderId="32" xfId="0" applyNumberFormat="1" applyFont="1" applyFill="1" applyBorder="1" applyAlignment="1">
      <alignment vertical="center"/>
    </xf>
    <xf numFmtId="185" fontId="9" fillId="0" borderId="28" xfId="0" applyNumberFormat="1" applyFont="1" applyBorder="1" applyAlignment="1">
      <alignment vertical="center"/>
    </xf>
    <xf numFmtId="184" fontId="9" fillId="3" borderId="32" xfId="0" applyNumberFormat="1" applyFont="1" applyFill="1" applyBorder="1" applyAlignment="1">
      <alignment vertical="center"/>
    </xf>
    <xf numFmtId="0" fontId="2" fillId="0" borderId="54" xfId="0" applyFont="1" applyBorder="1" applyAlignment="1">
      <alignment vertical="center"/>
    </xf>
    <xf numFmtId="0" fontId="2" fillId="0" borderId="46" xfId="0" applyFont="1" applyBorder="1" applyAlignment="1">
      <alignment vertical="center"/>
    </xf>
    <xf numFmtId="0" fontId="2" fillId="0" borderId="65" xfId="0" applyFont="1" applyBorder="1" applyAlignment="1">
      <alignment vertical="center"/>
    </xf>
    <xf numFmtId="185" fontId="9" fillId="0" borderId="66" xfId="0" applyNumberFormat="1" applyFont="1" applyBorder="1" applyAlignment="1">
      <alignment horizontal="right" vertical="center"/>
    </xf>
    <xf numFmtId="185" fontId="9" fillId="0" borderId="64" xfId="0" applyNumberFormat="1" applyFont="1" applyBorder="1" applyAlignment="1">
      <alignment horizontal="right" vertical="center"/>
    </xf>
    <xf numFmtId="185" fontId="9" fillId="0" borderId="26" xfId="0" applyNumberFormat="1" applyFont="1" applyBorder="1" applyAlignment="1">
      <alignment horizontal="right" vertical="center"/>
    </xf>
    <xf numFmtId="185" fontId="9" fillId="0" borderId="37" xfId="0" applyNumberFormat="1" applyFont="1" applyBorder="1" applyAlignment="1">
      <alignment horizontal="right" vertical="center"/>
    </xf>
    <xf numFmtId="185" fontId="9" fillId="0" borderId="67" xfId="0" applyNumberFormat="1" applyFont="1" applyBorder="1" applyAlignment="1">
      <alignment horizontal="right" vertical="center"/>
    </xf>
    <xf numFmtId="178" fontId="2" fillId="3" borderId="18" xfId="0" applyNumberFormat="1" applyFont="1" applyFill="1" applyBorder="1" applyAlignment="1">
      <alignment vertical="center"/>
    </xf>
    <xf numFmtId="0" fontId="9" fillId="0" borderId="0" xfId="0" applyFont="1" applyBorder="1" applyAlignment="1">
      <alignment vertical="center"/>
    </xf>
    <xf numFmtId="186" fontId="9" fillId="0" borderId="36" xfId="1" applyNumberFormat="1" applyFont="1" applyBorder="1" applyAlignment="1">
      <alignment vertical="center" shrinkToFit="1"/>
    </xf>
    <xf numFmtId="185" fontId="9" fillId="0" borderId="63" xfId="0" applyNumberFormat="1" applyFont="1" applyBorder="1" applyAlignment="1">
      <alignment horizontal="center" vertical="center"/>
    </xf>
    <xf numFmtId="185" fontId="9" fillId="0" borderId="55" xfId="0" applyNumberFormat="1" applyFont="1" applyBorder="1" applyAlignment="1">
      <alignment horizontal="center" vertical="center"/>
    </xf>
    <xf numFmtId="185" fontId="9" fillId="0" borderId="24" xfId="0" applyNumberFormat="1" applyFont="1" applyBorder="1" applyAlignment="1">
      <alignment horizontal="center" vertical="center"/>
    </xf>
    <xf numFmtId="185" fontId="9" fillId="0" borderId="36" xfId="0" applyNumberFormat="1" applyFont="1" applyBorder="1" applyAlignment="1">
      <alignment horizontal="center" vertical="center"/>
    </xf>
    <xf numFmtId="185" fontId="9" fillId="0" borderId="34" xfId="0" applyNumberFormat="1" applyFont="1" applyBorder="1" applyAlignment="1">
      <alignment horizontal="center" vertical="center"/>
    </xf>
    <xf numFmtId="0" fontId="9" fillId="0" borderId="61" xfId="0" applyFont="1" applyBorder="1" applyAlignment="1">
      <alignment vertical="center"/>
    </xf>
    <xf numFmtId="0" fontId="2" fillId="0" borderId="15" xfId="0" applyFont="1" applyBorder="1" applyAlignment="1">
      <alignment vertical="center" wrapText="1"/>
    </xf>
    <xf numFmtId="0" fontId="2" fillId="0" borderId="15" xfId="0" applyFont="1" applyBorder="1" applyAlignment="1">
      <alignment vertical="center"/>
    </xf>
    <xf numFmtId="185" fontId="9" fillId="0" borderId="0" xfId="0" applyNumberFormat="1" applyFont="1" applyBorder="1" applyAlignment="1">
      <alignment vertical="center"/>
    </xf>
    <xf numFmtId="0" fontId="2" fillId="0" borderId="0" xfId="0" applyNumberFormat="1" applyFont="1" applyBorder="1" applyAlignment="1">
      <alignment vertical="center"/>
    </xf>
    <xf numFmtId="0" fontId="9" fillId="0" borderId="0" xfId="0" applyFont="1" applyBorder="1" applyAlignment="1">
      <alignment vertical="top"/>
    </xf>
    <xf numFmtId="178" fontId="2" fillId="0" borderId="0" xfId="0" applyNumberFormat="1" applyFont="1" applyFill="1" applyBorder="1" applyAlignment="1">
      <alignment vertical="center"/>
    </xf>
    <xf numFmtId="0" fontId="2" fillId="0" borderId="49" xfId="0" applyFont="1" applyBorder="1" applyAlignment="1">
      <alignment vertical="center"/>
    </xf>
    <xf numFmtId="0" fontId="2" fillId="0" borderId="29" xfId="0" applyFont="1" applyBorder="1" applyAlignment="1">
      <alignment vertical="center"/>
    </xf>
    <xf numFmtId="0" fontId="2" fillId="0" borderId="51" xfId="0" applyFont="1" applyBorder="1" applyAlignment="1">
      <alignment vertical="center"/>
    </xf>
    <xf numFmtId="0" fontId="7" fillId="0" borderId="68" xfId="0" applyFont="1" applyBorder="1" applyAlignment="1">
      <alignment vertical="center"/>
    </xf>
    <xf numFmtId="0" fontId="7" fillId="0" borderId="53" xfId="0" applyFont="1" applyBorder="1" applyAlignment="1">
      <alignment vertical="center"/>
    </xf>
    <xf numFmtId="0" fontId="7" fillId="0" borderId="52" xfId="0" applyFont="1" applyBorder="1" applyAlignment="1">
      <alignment vertical="center"/>
    </xf>
    <xf numFmtId="178" fontId="9" fillId="0" borderId="8" xfId="0" applyNumberFormat="1" applyFont="1" applyFill="1" applyBorder="1" applyAlignment="1">
      <alignment vertical="center"/>
    </xf>
    <xf numFmtId="0" fontId="9" fillId="0" borderId="50" xfId="0" applyFont="1" applyBorder="1" applyAlignment="1">
      <alignment vertical="center" wrapText="1"/>
    </xf>
    <xf numFmtId="0" fontId="9" fillId="3" borderId="69" xfId="0" applyFont="1" applyFill="1" applyBorder="1" applyAlignment="1">
      <alignment vertical="center"/>
    </xf>
    <xf numFmtId="183" fontId="9" fillId="3" borderId="70" xfId="0" applyNumberFormat="1" applyFont="1" applyFill="1" applyBorder="1" applyAlignment="1">
      <alignment vertical="center"/>
    </xf>
    <xf numFmtId="178" fontId="2" fillId="3" borderId="70" xfId="0" applyNumberFormat="1" applyFont="1" applyFill="1" applyBorder="1" applyAlignment="1">
      <alignment vertical="center"/>
    </xf>
    <xf numFmtId="184" fontId="9" fillId="3" borderId="70" xfId="0" applyNumberFormat="1" applyFont="1" applyFill="1" applyBorder="1" applyAlignment="1">
      <alignment vertical="center"/>
    </xf>
    <xf numFmtId="0" fontId="9" fillId="0" borderId="71" xfId="0" applyFont="1" applyBorder="1" applyAlignment="1">
      <alignment vertical="center"/>
    </xf>
    <xf numFmtId="0" fontId="9" fillId="0" borderId="58" xfId="0" applyFont="1" applyBorder="1" applyAlignment="1">
      <alignment vertical="center"/>
    </xf>
    <xf numFmtId="38" fontId="9" fillId="0" borderId="47" xfId="1" applyFont="1" applyBorder="1" applyAlignment="1">
      <alignment vertical="center" shrinkToFit="1"/>
    </xf>
    <xf numFmtId="177" fontId="9" fillId="0" borderId="6" xfId="0" applyNumberFormat="1" applyFont="1" applyBorder="1" applyAlignment="1">
      <alignment vertical="center" shrinkToFit="1"/>
    </xf>
    <xf numFmtId="0" fontId="9" fillId="0" borderId="52" xfId="0" applyFont="1" applyBorder="1" applyAlignment="1">
      <alignment vertical="center" shrinkToFit="1"/>
    </xf>
    <xf numFmtId="0" fontId="14" fillId="0" borderId="0" xfId="2" applyFont="1" applyAlignment="1">
      <alignment vertical="center"/>
    </xf>
    <xf numFmtId="0" fontId="17" fillId="0" borderId="8" xfId="2" applyFont="1" applyBorder="1" applyAlignment="1">
      <alignment horizontal="right"/>
    </xf>
    <xf numFmtId="0" fontId="17" fillId="0" borderId="8" xfId="2" applyFont="1" applyBorder="1" applyAlignment="1">
      <alignment horizontal="left" vertical="center"/>
    </xf>
    <xf numFmtId="9" fontId="17" fillId="0" borderId="8" xfId="2" applyNumberFormat="1" applyFont="1" applyBorder="1" applyAlignment="1">
      <alignment horizontal="right"/>
    </xf>
    <xf numFmtId="0" fontId="17" fillId="0" borderId="8" xfId="2" applyFont="1" applyBorder="1" applyAlignment="1">
      <alignment horizontal="left"/>
    </xf>
    <xf numFmtId="38" fontId="14" fillId="0" borderId="8" xfId="3" applyFont="1" applyBorder="1" applyAlignment="1">
      <alignment horizontal="left" vertical="top"/>
    </xf>
    <xf numFmtId="38" fontId="17" fillId="0" borderId="8" xfId="3" applyFont="1" applyBorder="1" applyAlignment="1">
      <alignment horizontal="right"/>
    </xf>
    <xf numFmtId="0" fontId="17" fillId="0" borderId="18" xfId="2" applyFont="1" applyBorder="1" applyAlignment="1">
      <alignment horizontal="right"/>
    </xf>
    <xf numFmtId="0" fontId="17" fillId="0" borderId="18" xfId="2" applyFont="1" applyBorder="1" applyAlignment="1">
      <alignment horizontal="left" vertical="center"/>
    </xf>
    <xf numFmtId="9" fontId="17" fillId="0" borderId="18" xfId="2" applyNumberFormat="1" applyFont="1" applyBorder="1" applyAlignment="1">
      <alignment horizontal="right"/>
    </xf>
    <xf numFmtId="0" fontId="17" fillId="0" borderId="18" xfId="2" applyFont="1" applyBorder="1" applyAlignment="1">
      <alignment horizontal="left"/>
    </xf>
    <xf numFmtId="38" fontId="14" fillId="0" borderId="18" xfId="3" applyFont="1" applyBorder="1" applyAlignment="1">
      <alignment horizontal="left" vertical="top"/>
    </xf>
    <xf numFmtId="38" fontId="17" fillId="0" borderId="18" xfId="3" applyFont="1" applyBorder="1" applyAlignment="1">
      <alignment horizontal="right"/>
    </xf>
    <xf numFmtId="0" fontId="17" fillId="0" borderId="73" xfId="2" applyFont="1" applyBorder="1" applyAlignment="1">
      <alignment horizontal="center" vertical="center"/>
    </xf>
    <xf numFmtId="0" fontId="17" fillId="0" borderId="0" xfId="2" applyFont="1" applyBorder="1" applyAlignment="1">
      <alignment horizontal="center" vertical="center"/>
    </xf>
    <xf numFmtId="0" fontId="17" fillId="0" borderId="13" xfId="2" applyFont="1" applyBorder="1" applyAlignment="1">
      <alignment horizontal="center" vertical="center"/>
    </xf>
    <xf numFmtId="9" fontId="17" fillId="0" borderId="73" xfId="2" applyNumberFormat="1" applyFont="1" applyBorder="1" applyAlignment="1"/>
    <xf numFmtId="0" fontId="17" fillId="0" borderId="24" xfId="2" applyFont="1" applyBorder="1" applyAlignment="1">
      <alignment horizontal="left"/>
    </xf>
    <xf numFmtId="38" fontId="17" fillId="0" borderId="24" xfId="3" applyFont="1" applyBorder="1" applyAlignment="1">
      <alignment horizontal="right"/>
    </xf>
    <xf numFmtId="0" fontId="14" fillId="0" borderId="8" xfId="2" applyFont="1" applyBorder="1" applyAlignment="1">
      <alignment horizontal="center" vertical="center"/>
    </xf>
    <xf numFmtId="0" fontId="14" fillId="0" borderId="9" xfId="2" applyFont="1" applyBorder="1" applyAlignment="1">
      <alignment horizontal="right" vertical="center"/>
    </xf>
    <xf numFmtId="0" fontId="14" fillId="0" borderId="11" xfId="2" applyFont="1" applyBorder="1" applyAlignment="1">
      <alignment horizontal="left" vertical="center"/>
    </xf>
    <xf numFmtId="0" fontId="14" fillId="0" borderId="73" xfId="2" applyFont="1" applyBorder="1" applyAlignment="1">
      <alignment vertical="center"/>
    </xf>
    <xf numFmtId="0" fontId="14" fillId="0" borderId="0" xfId="2" applyFont="1" applyBorder="1" applyAlignment="1">
      <alignment vertical="center"/>
    </xf>
    <xf numFmtId="0" fontId="14" fillId="0" borderId="13" xfId="2" applyFont="1" applyBorder="1" applyAlignment="1">
      <alignment vertical="center"/>
    </xf>
    <xf numFmtId="38" fontId="14" fillId="0" borderId="8" xfId="3" applyFont="1" applyBorder="1" applyAlignment="1">
      <alignment vertical="center"/>
    </xf>
    <xf numFmtId="0" fontId="14" fillId="0" borderId="74" xfId="2" applyFont="1" applyBorder="1" applyAlignment="1">
      <alignment vertical="center"/>
    </xf>
    <xf numFmtId="9" fontId="14" fillId="0" borderId="75" xfId="2" applyNumberFormat="1" applyFont="1" applyBorder="1" applyAlignment="1">
      <alignment vertical="center"/>
    </xf>
    <xf numFmtId="0" fontId="14" fillId="0" borderId="9" xfId="2" applyFont="1" applyBorder="1" applyAlignment="1">
      <alignment horizontal="center" vertical="center"/>
    </xf>
    <xf numFmtId="0" fontId="14" fillId="0" borderId="73" xfId="2" applyFont="1" applyBorder="1" applyAlignment="1">
      <alignment horizontal="center" vertical="center"/>
    </xf>
    <xf numFmtId="0" fontId="14" fillId="0" borderId="8" xfId="2" applyFont="1" applyBorder="1" applyAlignment="1">
      <alignment horizontal="center"/>
    </xf>
    <xf numFmtId="0" fontId="14" fillId="0" borderId="0" xfId="2" applyFont="1" applyFill="1" applyBorder="1" applyAlignment="1">
      <alignment horizontal="right" vertical="center"/>
    </xf>
    <xf numFmtId="0" fontId="14" fillId="0" borderId="0" xfId="2" quotePrefix="1" applyFont="1" applyFill="1" applyBorder="1" applyAlignment="1">
      <alignment horizontal="left"/>
    </xf>
    <xf numFmtId="0" fontId="14" fillId="0" borderId="9" xfId="2" applyFont="1" applyFill="1" applyBorder="1" applyAlignment="1">
      <alignment horizontal="right" vertical="center"/>
    </xf>
    <xf numFmtId="0" fontId="14" fillId="0" borderId="11" xfId="2" applyFont="1" applyFill="1" applyBorder="1" applyAlignment="1">
      <alignment horizontal="left" vertical="center"/>
    </xf>
    <xf numFmtId="0" fontId="14" fillId="0" borderId="8" xfId="2" applyFont="1" applyFill="1" applyBorder="1" applyAlignment="1">
      <alignment horizontal="left" vertical="top"/>
    </xf>
    <xf numFmtId="0" fontId="14" fillId="0" borderId="9" xfId="2" applyFont="1" applyFill="1" applyBorder="1" applyAlignment="1">
      <alignment horizontal="right"/>
    </xf>
    <xf numFmtId="0" fontId="14" fillId="0" borderId="74" xfId="2" applyFont="1" applyBorder="1" applyAlignment="1">
      <alignment horizontal="center" vertical="center"/>
    </xf>
    <xf numFmtId="0" fontId="14" fillId="0" borderId="76" xfId="2" applyFont="1" applyFill="1" applyBorder="1" applyAlignment="1">
      <alignment horizontal="right" vertical="center"/>
    </xf>
    <xf numFmtId="0" fontId="14" fillId="0" borderId="77" xfId="2" applyFont="1" applyFill="1" applyBorder="1" applyAlignment="1">
      <alignment horizontal="right" vertical="center"/>
    </xf>
    <xf numFmtId="0" fontId="14" fillId="0" borderId="76" xfId="2" applyFont="1" applyBorder="1" applyAlignment="1">
      <alignment vertical="center"/>
    </xf>
    <xf numFmtId="0" fontId="14" fillId="0" borderId="77" xfId="2" applyFont="1" applyBorder="1" applyAlignment="1">
      <alignment vertical="center"/>
    </xf>
    <xf numFmtId="0" fontId="14" fillId="0" borderId="11" xfId="2" applyFont="1" applyBorder="1" applyAlignment="1">
      <alignment vertical="center"/>
    </xf>
    <xf numFmtId="38" fontId="14" fillId="0" borderId="78" xfId="3" applyFont="1" applyBorder="1" applyAlignment="1">
      <alignment vertical="center"/>
    </xf>
    <xf numFmtId="0" fontId="14" fillId="0" borderId="0" xfId="2" applyFont="1" applyFill="1" applyBorder="1" applyAlignment="1">
      <alignment horizontal="left"/>
    </xf>
    <xf numFmtId="0" fontId="14" fillId="0" borderId="75" xfId="2" applyFont="1" applyBorder="1" applyAlignment="1">
      <alignment horizontal="center" vertical="center"/>
    </xf>
    <xf numFmtId="0" fontId="14" fillId="0" borderId="79" xfId="2" applyFont="1" applyFill="1" applyBorder="1" applyAlignment="1">
      <alignment horizontal="right" vertical="center"/>
    </xf>
    <xf numFmtId="0" fontId="14" fillId="0" borderId="80" xfId="2" applyFont="1" applyFill="1" applyBorder="1" applyAlignment="1">
      <alignment horizontal="left"/>
    </xf>
    <xf numFmtId="0" fontId="14" fillId="0" borderId="0" xfId="2" applyFont="1" applyBorder="1" applyAlignment="1">
      <alignment horizontal="left" vertical="top" wrapText="1"/>
    </xf>
    <xf numFmtId="0" fontId="16" fillId="0" borderId="0" xfId="2" applyFont="1" applyAlignment="1">
      <alignment horizontal="left" vertical="top"/>
    </xf>
    <xf numFmtId="0" fontId="25" fillId="0" borderId="0" xfId="0" applyFont="1" applyAlignment="1">
      <alignment vertical="center"/>
    </xf>
    <xf numFmtId="0" fontId="23" fillId="0" borderId="0" xfId="2" applyFont="1" applyAlignment="1">
      <alignment vertical="center"/>
    </xf>
    <xf numFmtId="188" fontId="14" fillId="0" borderId="0" xfId="2" applyNumberFormat="1" applyFont="1" applyFill="1" applyBorder="1" applyAlignment="1">
      <alignment horizontal="right" vertical="center"/>
    </xf>
    <xf numFmtId="0" fontId="14" fillId="0" borderId="80" xfId="2" applyFont="1" applyFill="1" applyBorder="1" applyAlignment="1">
      <alignment horizontal="left" vertical="center"/>
    </xf>
    <xf numFmtId="0" fontId="14" fillId="0" borderId="36" xfId="2" applyFont="1" applyFill="1" applyBorder="1" applyAlignment="1">
      <alignment horizontal="left" vertical="top"/>
    </xf>
    <xf numFmtId="0" fontId="26" fillId="0" borderId="1" xfId="2" applyFont="1" applyBorder="1" applyAlignment="1">
      <alignment vertical="center"/>
    </xf>
    <xf numFmtId="0" fontId="26" fillId="0" borderId="3" xfId="2" applyFont="1" applyBorder="1" applyAlignment="1">
      <alignment vertical="center"/>
    </xf>
    <xf numFmtId="0" fontId="0" fillId="0" borderId="0" xfId="0" applyAlignment="1">
      <alignment horizontal="left"/>
    </xf>
    <xf numFmtId="0" fontId="8" fillId="0" borderId="53" xfId="0" applyFont="1" applyBorder="1" applyAlignment="1">
      <alignment vertical="center"/>
    </xf>
    <xf numFmtId="182" fontId="9" fillId="0" borderId="78" xfId="0" applyNumberFormat="1" applyFont="1" applyFill="1" applyBorder="1" applyAlignment="1">
      <alignment vertical="center"/>
    </xf>
    <xf numFmtId="179" fontId="9" fillId="0" borderId="81" xfId="0" applyNumberFormat="1" applyFont="1" applyFill="1" applyBorder="1" applyAlignment="1">
      <alignment vertical="center"/>
    </xf>
    <xf numFmtId="189" fontId="9" fillId="4" borderId="8" xfId="0" applyNumberFormat="1" applyFont="1" applyFill="1" applyBorder="1" applyAlignment="1">
      <alignment vertical="center"/>
    </xf>
    <xf numFmtId="179" fontId="9" fillId="3" borderId="37" xfId="0" applyNumberFormat="1" applyFont="1" applyFill="1" applyBorder="1" applyAlignment="1">
      <alignment vertical="center"/>
    </xf>
    <xf numFmtId="179" fontId="9" fillId="0" borderId="4" xfId="0" applyNumberFormat="1" applyFont="1" applyFill="1" applyBorder="1" applyAlignment="1">
      <alignment vertical="center"/>
    </xf>
    <xf numFmtId="0" fontId="9" fillId="0" borderId="7" xfId="0" applyFont="1" applyBorder="1" applyAlignment="1">
      <alignment vertical="center" wrapText="1"/>
    </xf>
    <xf numFmtId="187" fontId="2" fillId="3" borderId="32" xfId="0" applyNumberFormat="1" applyFont="1" applyFill="1" applyBorder="1" applyAlignment="1">
      <alignment vertical="center"/>
    </xf>
    <xf numFmtId="0" fontId="2" fillId="3" borderId="36" xfId="0" applyFont="1" applyFill="1" applyBorder="1" applyAlignment="1">
      <alignment vertical="center"/>
    </xf>
    <xf numFmtId="0" fontId="2" fillId="3" borderId="18" xfId="0" applyNumberFormat="1" applyFont="1" applyFill="1" applyBorder="1" applyAlignment="1">
      <alignment vertical="center"/>
    </xf>
    <xf numFmtId="0" fontId="9" fillId="0" borderId="82" xfId="0" applyFont="1" applyBorder="1" applyAlignment="1">
      <alignment vertical="center"/>
    </xf>
    <xf numFmtId="185" fontId="9" fillId="0" borderId="83" xfId="0" applyNumberFormat="1" applyFont="1" applyBorder="1" applyAlignment="1">
      <alignment vertical="center"/>
    </xf>
    <xf numFmtId="0" fontId="8" fillId="0" borderId="8" xfId="0" applyFont="1" applyBorder="1" applyAlignment="1">
      <alignment vertical="center"/>
    </xf>
    <xf numFmtId="0" fontId="9" fillId="0" borderId="8" xfId="0" applyFont="1" applyBorder="1" applyAlignment="1">
      <alignment vertical="center"/>
    </xf>
    <xf numFmtId="186" fontId="9" fillId="0" borderId="8" xfId="1" applyNumberFormat="1" applyFont="1" applyBorder="1" applyAlignment="1">
      <alignment vertical="center" shrinkToFit="1"/>
    </xf>
    <xf numFmtId="185" fontId="9" fillId="0" borderId="8" xfId="0" applyNumberFormat="1" applyFont="1" applyBorder="1" applyAlignment="1">
      <alignment vertical="center"/>
    </xf>
    <xf numFmtId="185" fontId="9" fillId="0" borderId="8" xfId="0" applyNumberFormat="1" applyFont="1" applyBorder="1" applyAlignment="1">
      <alignment horizontal="center" vertical="center"/>
    </xf>
    <xf numFmtId="185" fontId="9" fillId="0" borderId="12" xfId="0" applyNumberFormat="1" applyFont="1" applyBorder="1" applyAlignment="1">
      <alignment horizontal="right" vertical="center"/>
    </xf>
    <xf numFmtId="185" fontId="9" fillId="0" borderId="36" xfId="0" applyNumberFormat="1" applyFont="1" applyBorder="1" applyAlignment="1">
      <alignment vertical="center"/>
    </xf>
    <xf numFmtId="0" fontId="0" fillId="0" borderId="0" xfId="0" applyAlignment="1">
      <alignment horizontal="center" wrapText="1"/>
    </xf>
    <xf numFmtId="0" fontId="0" fillId="0" borderId="43" xfId="0" applyBorder="1" applyAlignment="1">
      <alignment horizontal="center" vertical="center"/>
    </xf>
    <xf numFmtId="0" fontId="0" fillId="0" borderId="33" xfId="0" applyBorder="1" applyAlignment="1">
      <alignment horizontal="center" vertical="center"/>
    </xf>
    <xf numFmtId="0" fontId="0" fillId="0" borderId="44" xfId="0" applyBorder="1" applyAlignment="1">
      <alignment horizontal="center" vertical="center"/>
    </xf>
    <xf numFmtId="0" fontId="0" fillId="0" borderId="13" xfId="0" applyBorder="1" applyAlignment="1">
      <alignment horizontal="center" vertical="center"/>
    </xf>
    <xf numFmtId="0" fontId="0" fillId="0" borderId="45"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left" wrapText="1"/>
    </xf>
    <xf numFmtId="0" fontId="0" fillId="0" borderId="0" xfId="0" applyAlignment="1">
      <alignment horizontal="left" vertical="center" wrapText="1"/>
    </xf>
    <xf numFmtId="0" fontId="9" fillId="0" borderId="85" xfId="0" applyFont="1" applyBorder="1" applyAlignment="1">
      <alignment horizontal="center" vertical="center"/>
    </xf>
    <xf numFmtId="0" fontId="9" fillId="0" borderId="86" xfId="0" applyFont="1" applyBorder="1" applyAlignment="1">
      <alignment horizontal="center" vertical="center"/>
    </xf>
    <xf numFmtId="0" fontId="9" fillId="0" borderId="84" xfId="0" applyFont="1" applyBorder="1" applyAlignment="1">
      <alignment horizontal="center" vertical="center"/>
    </xf>
    <xf numFmtId="0" fontId="9" fillId="0" borderId="77" xfId="0" applyFont="1" applyBorder="1" applyAlignment="1">
      <alignment horizontal="center" vertical="center"/>
    </xf>
    <xf numFmtId="0" fontId="8" fillId="0" borderId="57" xfId="0" applyFont="1" applyBorder="1" applyAlignment="1">
      <alignment horizontal="center" vertical="center"/>
    </xf>
    <xf numFmtId="0" fontId="8" fillId="0" borderId="24"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top"/>
    </xf>
    <xf numFmtId="0" fontId="9" fillId="0" borderId="72" xfId="0" applyFont="1" applyBorder="1" applyAlignment="1">
      <alignment horizontal="center" vertical="center"/>
    </xf>
    <xf numFmtId="0" fontId="9" fillId="0" borderId="2" xfId="0" applyFont="1" applyBorder="1" applyAlignment="1">
      <alignment horizontal="center" vertical="center"/>
    </xf>
    <xf numFmtId="0" fontId="9" fillId="0" borderId="50" xfId="0" applyFont="1" applyBorder="1" applyAlignment="1">
      <alignment horizontal="center" vertical="center"/>
    </xf>
    <xf numFmtId="187" fontId="2" fillId="0" borderId="32" xfId="0" applyNumberFormat="1" applyFont="1" applyBorder="1" applyAlignment="1">
      <alignment horizontal="center" vertical="center"/>
    </xf>
    <xf numFmtId="187" fontId="2" fillId="0" borderId="8" xfId="0" applyNumberFormat="1" applyFont="1" applyBorder="1" applyAlignment="1">
      <alignment horizontal="center" vertical="center"/>
    </xf>
    <xf numFmtId="0" fontId="9" fillId="0" borderId="59" xfId="0" applyFont="1" applyBorder="1" applyAlignment="1">
      <alignment horizontal="center" vertical="center"/>
    </xf>
    <xf numFmtId="186" fontId="9" fillId="0" borderId="36" xfId="1" applyNumberFormat="1" applyFont="1" applyBorder="1" applyAlignment="1">
      <alignment horizontal="center" vertical="center" shrinkToFit="1"/>
    </xf>
    <xf numFmtId="186" fontId="9" fillId="0" borderId="55" xfId="1" applyNumberFormat="1" applyFont="1" applyBorder="1" applyAlignment="1">
      <alignment horizontal="center" vertical="center" shrinkToFit="1"/>
    </xf>
    <xf numFmtId="186" fontId="9" fillId="0" borderId="24" xfId="1" applyNumberFormat="1" applyFont="1" applyBorder="1" applyAlignment="1">
      <alignment horizontal="center" vertical="center" shrinkToFit="1"/>
    </xf>
    <xf numFmtId="185" fontId="9" fillId="0" borderId="36" xfId="0" applyNumberFormat="1" applyFont="1" applyBorder="1" applyAlignment="1">
      <alignment horizontal="center" vertical="center"/>
    </xf>
    <xf numFmtId="185" fontId="9" fillId="0" borderId="55" xfId="0" applyNumberFormat="1" applyFont="1" applyBorder="1" applyAlignment="1">
      <alignment horizontal="center" vertical="center"/>
    </xf>
    <xf numFmtId="185" fontId="9" fillId="0" borderId="34" xfId="0" applyNumberFormat="1" applyFont="1" applyBorder="1" applyAlignment="1">
      <alignment horizontal="center" vertical="center"/>
    </xf>
    <xf numFmtId="0" fontId="9" fillId="0" borderId="23" xfId="0" applyFont="1" applyBorder="1" applyAlignment="1">
      <alignment horizontal="center" vertical="center"/>
    </xf>
    <xf numFmtId="185" fontId="9" fillId="0" borderId="24" xfId="0" applyNumberFormat="1" applyFont="1" applyBorder="1" applyAlignment="1">
      <alignment horizontal="center" vertical="center"/>
    </xf>
    <xf numFmtId="185" fontId="9" fillId="0" borderId="63" xfId="0" applyNumberFormat="1" applyFont="1" applyBorder="1" applyAlignment="1">
      <alignment horizontal="center" vertical="center"/>
    </xf>
    <xf numFmtId="9" fontId="9" fillId="0" borderId="57" xfId="0" applyNumberFormat="1" applyFont="1" applyBorder="1" applyAlignment="1">
      <alignment horizontal="center" vertical="center"/>
    </xf>
    <xf numFmtId="9" fontId="9" fillId="0" borderId="38" xfId="0" applyNumberFormat="1"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9" fillId="0" borderId="28" xfId="0" applyFont="1" applyBorder="1" applyAlignment="1">
      <alignment horizontal="center" vertical="center"/>
    </xf>
    <xf numFmtId="0" fontId="14" fillId="0" borderId="0" xfId="2" applyFont="1" applyAlignment="1">
      <alignment horizontal="right" vertical="center"/>
    </xf>
    <xf numFmtId="0" fontId="16" fillId="0" borderId="0" xfId="2" applyFont="1" applyAlignment="1">
      <alignment horizontal="right" vertical="center"/>
    </xf>
    <xf numFmtId="58" fontId="14" fillId="0" borderId="0" xfId="2" quotePrefix="1" applyNumberFormat="1" applyFont="1" applyAlignment="1">
      <alignment horizontal="right" vertical="center"/>
    </xf>
    <xf numFmtId="0" fontId="14" fillId="0" borderId="0" xfId="2" applyFont="1" applyAlignment="1">
      <alignment vertical="center"/>
    </xf>
    <xf numFmtId="0" fontId="16" fillId="0" borderId="0" xfId="2" applyFont="1" applyAlignment="1">
      <alignment vertical="center"/>
    </xf>
    <xf numFmtId="0" fontId="14" fillId="0" borderId="0" xfId="2" applyFont="1" applyBorder="1" applyAlignment="1">
      <alignment horizontal="left" vertical="top"/>
    </xf>
    <xf numFmtId="0" fontId="16" fillId="0" borderId="0" xfId="2" applyFont="1" applyAlignment="1">
      <alignment horizontal="left" vertical="top"/>
    </xf>
    <xf numFmtId="0" fontId="14" fillId="0" borderId="0" xfId="2" applyFont="1" applyAlignment="1">
      <alignment horizontal="center" vertical="center"/>
    </xf>
    <xf numFmtId="0" fontId="16" fillId="0" borderId="0" xfId="2" applyFont="1" applyAlignment="1">
      <alignment horizontal="center" vertical="center"/>
    </xf>
    <xf numFmtId="0" fontId="14" fillId="0" borderId="0" xfId="2" applyFont="1" applyBorder="1" applyAlignment="1">
      <alignment horizontal="right" vertical="top"/>
    </xf>
    <xf numFmtId="0" fontId="16" fillId="0" borderId="0" xfId="2" applyFont="1" applyAlignment="1">
      <alignment horizontal="right" vertical="top"/>
    </xf>
    <xf numFmtId="0" fontId="14" fillId="0" borderId="0" xfId="2" applyFont="1" applyAlignment="1">
      <alignment horizontal="left" vertical="center" wrapText="1"/>
    </xf>
    <xf numFmtId="0" fontId="14" fillId="0" borderId="0" xfId="2" applyFont="1" applyBorder="1" applyAlignment="1">
      <alignment vertical="top" wrapText="1"/>
    </xf>
    <xf numFmtId="0" fontId="16" fillId="0" borderId="0" xfId="2" applyFont="1" applyAlignment="1">
      <alignment vertical="top"/>
    </xf>
    <xf numFmtId="0" fontId="14" fillId="0" borderId="0" xfId="2" applyFont="1" applyBorder="1" applyAlignment="1">
      <alignment horizontal="left" vertical="top" wrapText="1"/>
    </xf>
    <xf numFmtId="0" fontId="23" fillId="0" borderId="0" xfId="2" applyFont="1" applyBorder="1" applyAlignment="1">
      <alignment horizontal="left" vertical="top"/>
    </xf>
    <xf numFmtId="0" fontId="24" fillId="0" borderId="0" xfId="2" applyFont="1" applyBorder="1" applyAlignment="1">
      <alignment horizontal="left" vertical="top"/>
    </xf>
    <xf numFmtId="0" fontId="17" fillId="0" borderId="0" xfId="2" applyFont="1" applyBorder="1" applyAlignment="1">
      <alignment horizontal="left" vertical="top"/>
    </xf>
    <xf numFmtId="0" fontId="16" fillId="0" borderId="0" xfId="2" applyFont="1" applyBorder="1" applyAlignment="1">
      <alignment horizontal="left" vertical="top"/>
    </xf>
    <xf numFmtId="0" fontId="17" fillId="0" borderId="0" xfId="2" applyFont="1" applyBorder="1" applyAlignment="1">
      <alignment horizontal="center" vertical="top"/>
    </xf>
    <xf numFmtId="0" fontId="17" fillId="0" borderId="36" xfId="2" applyFont="1" applyBorder="1" applyAlignment="1">
      <alignment horizontal="center" vertical="center" wrapText="1"/>
    </xf>
    <xf numFmtId="0" fontId="20" fillId="0" borderId="55" xfId="2" applyFont="1" applyBorder="1" applyAlignment="1">
      <alignment horizontal="center" vertical="center" wrapText="1"/>
    </xf>
    <xf numFmtId="0" fontId="20" fillId="0" borderId="24" xfId="2" applyFont="1" applyBorder="1" applyAlignment="1">
      <alignment horizontal="center" vertical="center" wrapText="1"/>
    </xf>
    <xf numFmtId="0" fontId="13" fillId="0" borderId="55" xfId="2" applyBorder="1" applyAlignment="1">
      <alignment horizontal="center" vertical="center" wrapText="1"/>
    </xf>
    <xf numFmtId="0" fontId="13" fillId="0" borderId="24" xfId="2" applyBorder="1" applyAlignment="1">
      <alignment horizontal="center" vertical="center" wrapText="1"/>
    </xf>
    <xf numFmtId="0" fontId="17" fillId="0" borderId="36" xfId="2" applyFont="1" applyBorder="1" applyAlignment="1">
      <alignment horizontal="center" vertical="center"/>
    </xf>
    <xf numFmtId="0" fontId="13" fillId="0" borderId="55" xfId="2" applyBorder="1" applyAlignment="1">
      <alignment horizontal="center" vertical="center"/>
    </xf>
    <xf numFmtId="0" fontId="13" fillId="0" borderId="24" xfId="2" applyBorder="1" applyAlignment="1">
      <alignment horizontal="center" vertical="center"/>
    </xf>
    <xf numFmtId="0" fontId="17" fillId="0" borderId="36" xfId="2" applyFont="1" applyBorder="1" applyAlignment="1">
      <alignment horizontal="center" vertical="top" wrapText="1"/>
    </xf>
    <xf numFmtId="0" fontId="13" fillId="0" borderId="55" xfId="2" applyBorder="1" applyAlignment="1">
      <alignment horizontal="center" vertical="top" wrapText="1"/>
    </xf>
    <xf numFmtId="0" fontId="13" fillId="0" borderId="24" xfId="2" applyBorder="1" applyAlignment="1">
      <alignment horizontal="center" vertical="top" wrapText="1"/>
    </xf>
    <xf numFmtId="0" fontId="17" fillId="0" borderId="36" xfId="2" applyFont="1" applyBorder="1" applyAlignment="1">
      <alignment horizontal="left" vertical="top" wrapText="1"/>
    </xf>
    <xf numFmtId="0" fontId="13" fillId="0" borderId="55" xfId="2" applyBorder="1" applyAlignment="1">
      <alignment horizontal="left" vertical="top" wrapText="1"/>
    </xf>
    <xf numFmtId="0" fontId="13" fillId="0" borderId="24" xfId="2" applyBorder="1" applyAlignment="1">
      <alignment horizontal="left" vertical="top" wrapText="1"/>
    </xf>
    <xf numFmtId="0" fontId="27" fillId="0" borderId="9" xfId="0" applyFont="1" applyBorder="1" applyAlignment="1">
      <alignment horizontal="center"/>
    </xf>
    <xf numFmtId="0" fontId="27" fillId="0" borderId="10" xfId="0" applyFont="1" applyBorder="1" applyAlignment="1">
      <alignment horizontal="center"/>
    </xf>
    <xf numFmtId="0" fontId="27" fillId="0" borderId="11" xfId="0" applyFont="1" applyBorder="1" applyAlignment="1">
      <alignment horizontal="center"/>
    </xf>
    <xf numFmtId="0" fontId="28" fillId="0" borderId="76" xfId="0" applyFont="1" applyBorder="1" applyAlignment="1">
      <alignment horizontal="center"/>
    </xf>
    <xf numFmtId="194" fontId="0" fillId="0" borderId="87" xfId="0" applyNumberFormat="1" applyBorder="1"/>
    <xf numFmtId="0" fontId="0" fillId="0" borderId="76" xfId="0" applyBorder="1"/>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0</xdr:colOff>
      <xdr:row>16</xdr:row>
      <xdr:rowOff>0</xdr:rowOff>
    </xdr:from>
    <xdr:ext cx="2880" cy="216360"/>
    <xdr:pic>
      <xdr:nvPicPr>
        <xdr:cNvPr id="2" name="Picture 3"/>
        <xdr:cNvPicPr>
          <a:picLocks noChangeAspect="1"/>
        </xdr:cNvPicPr>
      </xdr:nvPicPr>
      <xdr:blipFill>
        <a:blip xmlns:r="http://schemas.openxmlformats.org/officeDocument/2006/relationships" r:embed="rId1"/>
        <a:stretch>
          <a:fillRect/>
        </a:stretch>
      </xdr:blipFill>
      <xdr:spPr>
        <a:xfrm>
          <a:off x="8658226" y="3810000"/>
          <a:ext cx="2880" cy="21636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3</xdr:col>
      <xdr:colOff>1</xdr:colOff>
      <xdr:row>16</xdr:row>
      <xdr:rowOff>0</xdr:rowOff>
    </xdr:from>
    <xdr:ext cx="2880" cy="216360"/>
    <xdr:pic>
      <xdr:nvPicPr>
        <xdr:cNvPr id="2" name="Picture 3"/>
        <xdr:cNvPicPr>
          <a:picLocks noChangeAspect="1"/>
        </xdr:cNvPicPr>
      </xdr:nvPicPr>
      <xdr:blipFill>
        <a:blip xmlns:r="http://schemas.openxmlformats.org/officeDocument/2006/relationships" r:embed="rId1"/>
        <a:stretch>
          <a:fillRect/>
        </a:stretch>
      </xdr:blipFill>
      <xdr:spPr>
        <a:xfrm>
          <a:off x="8420101" y="4086225"/>
          <a:ext cx="2880" cy="21636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view="pageBreakPreview" zoomScale="74" zoomScaleNormal="65" workbookViewId="0">
      <selection activeCell="G14" sqref="G14"/>
    </sheetView>
  </sheetViews>
  <sheetFormatPr defaultRowHeight="18.75"/>
  <cols>
    <col min="4" max="4" width="18.375" customWidth="1"/>
    <col min="5" max="5" width="13.375" customWidth="1"/>
    <col min="6" max="6" width="10.375" customWidth="1"/>
  </cols>
  <sheetData>
    <row r="1" spans="1:8">
      <c r="A1" t="s">
        <v>71</v>
      </c>
    </row>
    <row r="2" spans="1:8">
      <c r="G2" t="s">
        <v>50</v>
      </c>
    </row>
    <row r="3" spans="1:8">
      <c r="G3" t="s">
        <v>51</v>
      </c>
    </row>
    <row r="5" spans="1:8">
      <c r="A5" t="s">
        <v>72</v>
      </c>
    </row>
    <row r="8" spans="1:8">
      <c r="D8" s="25" t="s">
        <v>52</v>
      </c>
      <c r="E8" s="47"/>
      <c r="H8" s="25"/>
    </row>
    <row r="9" spans="1:8">
      <c r="D9" t="s">
        <v>176</v>
      </c>
      <c r="H9" s="24"/>
    </row>
    <row r="10" spans="1:8">
      <c r="D10" s="206" t="s">
        <v>177</v>
      </c>
      <c r="H10" s="25"/>
    </row>
    <row r="13" spans="1:8" ht="43.5" customHeight="1">
      <c r="B13" s="226" t="s">
        <v>75</v>
      </c>
      <c r="C13" s="226"/>
      <c r="D13" s="226"/>
      <c r="E13" s="226"/>
      <c r="F13" s="226"/>
      <c r="G13" s="226"/>
    </row>
    <row r="15" spans="1:8" ht="80.25" customHeight="1">
      <c r="A15" s="234" t="s">
        <v>86</v>
      </c>
      <c r="B15" s="234"/>
      <c r="C15" s="234"/>
      <c r="D15" s="234"/>
      <c r="E15" s="234"/>
      <c r="F15" s="234"/>
      <c r="G15" s="234"/>
      <c r="H15" s="234"/>
    </row>
    <row r="17" spans="2:4">
      <c r="D17" s="26" t="s">
        <v>53</v>
      </c>
    </row>
    <row r="19" spans="2:4">
      <c r="B19" t="s">
        <v>54</v>
      </c>
    </row>
    <row r="20" spans="2:4">
      <c r="B20" t="s">
        <v>55</v>
      </c>
    </row>
    <row r="36" spans="1:7">
      <c r="A36" t="s">
        <v>56</v>
      </c>
    </row>
    <row r="37" spans="1:7">
      <c r="C37" t="s">
        <v>57</v>
      </c>
    </row>
    <row r="39" spans="1:7">
      <c r="D39" s="27" t="s">
        <v>78</v>
      </c>
      <c r="E39" s="28" t="s">
        <v>79</v>
      </c>
      <c r="F39" s="28" t="s">
        <v>178</v>
      </c>
      <c r="G39" s="29"/>
    </row>
    <row r="40" spans="1:7">
      <c r="A40" t="s">
        <v>76</v>
      </c>
      <c r="F40" t="s">
        <v>58</v>
      </c>
    </row>
    <row r="41" spans="1:7">
      <c r="D41" s="27" t="s">
        <v>77</v>
      </c>
      <c r="E41" s="28" t="s">
        <v>80</v>
      </c>
      <c r="F41" s="28"/>
      <c r="G41" s="29"/>
    </row>
    <row r="42" spans="1:7">
      <c r="A42" t="s">
        <v>59</v>
      </c>
    </row>
    <row r="44" spans="1:7">
      <c r="A44" t="s">
        <v>60</v>
      </c>
    </row>
    <row r="45" spans="1:7" ht="46.5" customHeight="1">
      <c r="A45" s="30" t="s">
        <v>61</v>
      </c>
      <c r="B45" s="30" t="s">
        <v>62</v>
      </c>
      <c r="C45" s="30" t="s">
        <v>63</v>
      </c>
      <c r="D45" s="33" t="s">
        <v>81</v>
      </c>
      <c r="E45" s="33" t="s">
        <v>82</v>
      </c>
      <c r="F45" s="33" t="s">
        <v>83</v>
      </c>
      <c r="G45" s="32" t="s">
        <v>84</v>
      </c>
    </row>
    <row r="46" spans="1:7">
      <c r="A46" s="30"/>
      <c r="B46" s="30"/>
      <c r="C46" s="34"/>
      <c r="D46" s="30"/>
      <c r="E46" s="30"/>
      <c r="F46" s="30"/>
      <c r="G46" s="30"/>
    </row>
    <row r="47" spans="1:7">
      <c r="A47" s="30"/>
      <c r="B47" s="30"/>
      <c r="C47" s="34"/>
      <c r="D47" s="30"/>
      <c r="E47" s="30"/>
      <c r="F47" s="30"/>
      <c r="G47" s="30"/>
    </row>
    <row r="48" spans="1:7">
      <c r="A48" s="30"/>
      <c r="B48" s="30"/>
      <c r="C48" s="34"/>
      <c r="D48" s="30"/>
      <c r="E48" s="30"/>
      <c r="F48" s="30"/>
      <c r="G48" s="30"/>
    </row>
    <row r="49" spans="1:7">
      <c r="A49" s="30"/>
      <c r="B49" s="30"/>
      <c r="C49" s="34"/>
      <c r="D49" s="30"/>
      <c r="E49" s="30"/>
      <c r="F49" s="30"/>
      <c r="G49" s="30"/>
    </row>
    <row r="50" spans="1:7">
      <c r="A50" s="30"/>
      <c r="B50" s="30"/>
      <c r="C50" s="34"/>
      <c r="D50" s="30"/>
      <c r="E50" s="30"/>
      <c r="F50" s="30"/>
      <c r="G50" s="30"/>
    </row>
    <row r="51" spans="1:7">
      <c r="A51" s="30"/>
      <c r="B51" s="30"/>
      <c r="C51" s="34"/>
      <c r="D51" s="30"/>
      <c r="E51" s="30"/>
      <c r="F51" s="30"/>
      <c r="G51" s="30"/>
    </row>
    <row r="52" spans="1:7">
      <c r="A52" s="30"/>
      <c r="B52" s="30"/>
      <c r="C52" s="34"/>
      <c r="D52" s="30"/>
      <c r="E52" s="30"/>
      <c r="F52" s="30"/>
      <c r="G52" s="30"/>
    </row>
    <row r="53" spans="1:7">
      <c r="A53" s="30"/>
      <c r="B53" s="30"/>
      <c r="C53" s="34"/>
      <c r="D53" s="30"/>
      <c r="E53" s="30"/>
      <c r="F53" s="30"/>
      <c r="G53" s="30"/>
    </row>
    <row r="54" spans="1:7">
      <c r="A54" s="30"/>
      <c r="B54" s="30"/>
      <c r="C54" s="34"/>
      <c r="D54" s="30"/>
      <c r="E54" s="30"/>
      <c r="F54" s="30"/>
      <c r="G54" s="30"/>
    </row>
    <row r="55" spans="1:7">
      <c r="A55" s="30"/>
      <c r="B55" s="30"/>
      <c r="C55" s="34"/>
      <c r="D55" s="30"/>
      <c r="E55" s="30"/>
      <c r="F55" s="30"/>
      <c r="G55" s="30"/>
    </row>
    <row r="56" spans="1:7" ht="19.5" thickBot="1">
      <c r="A56" s="35"/>
      <c r="B56" s="35"/>
      <c r="C56" s="36"/>
      <c r="D56" s="35"/>
      <c r="E56" s="35"/>
      <c r="F56" s="35"/>
      <c r="G56" s="35"/>
    </row>
    <row r="57" spans="1:7" ht="20.25" thickTop="1">
      <c r="A57" s="227" t="s">
        <v>66</v>
      </c>
      <c r="B57" s="228"/>
      <c r="C57" s="37" t="s">
        <v>64</v>
      </c>
      <c r="D57" s="38">
        <f>SUMIFS(D$47:D$56,$C$47:$C$56,"A重油")</f>
        <v>0</v>
      </c>
      <c r="E57" s="38">
        <f>SUMIFS(E$47:E$56,$C$47:$C$56,"A重油")</f>
        <v>0</v>
      </c>
      <c r="F57" s="38">
        <f>SUMIFS(F$47:F$56,$C$47:$C$56,"A重油")</f>
        <v>0</v>
      </c>
      <c r="G57" s="39"/>
    </row>
    <row r="58" spans="1:7" ht="19.5">
      <c r="A58" s="229"/>
      <c r="B58" s="230"/>
      <c r="C58" s="30" t="s">
        <v>65</v>
      </c>
      <c r="D58" s="31">
        <f>SUMIFS(D$47:D$56,$C$47:$C$56,"灯油")</f>
        <v>0</v>
      </c>
      <c r="E58" s="31">
        <f t="shared" ref="E58:F58" si="0">SUMIFS(E$47:E$56,$C$47:$C$56,"灯油")</f>
        <v>0</v>
      </c>
      <c r="F58" s="31">
        <f t="shared" si="0"/>
        <v>0</v>
      </c>
      <c r="G58" s="40"/>
    </row>
    <row r="59" spans="1:7" ht="19.5">
      <c r="A59" s="229"/>
      <c r="B59" s="230"/>
      <c r="C59" s="30" t="s">
        <v>26</v>
      </c>
      <c r="D59" s="31">
        <f>SUMIFS(D$47:D$56,$C$47:$C$56,"ＬＰガス")</f>
        <v>0</v>
      </c>
      <c r="E59" s="31">
        <f t="shared" ref="E59:F59" si="1">SUMIFS(E$47:E$56,$C$47:$C$56,"ＬＰガス")</f>
        <v>0</v>
      </c>
      <c r="F59" s="31">
        <f t="shared" si="1"/>
        <v>0</v>
      </c>
      <c r="G59" s="40"/>
    </row>
    <row r="60" spans="1:7" ht="20.25" thickBot="1">
      <c r="A60" s="231"/>
      <c r="B60" s="232"/>
      <c r="C60" s="41" t="s">
        <v>27</v>
      </c>
      <c r="D60" s="42">
        <f>SUMIFS(D$47:D$56,$C$47:$C$56,"ＬＮＧ")</f>
        <v>0</v>
      </c>
      <c r="E60" s="42">
        <f t="shared" ref="E60:F60" si="2">SUMIFS(E$47:E$56,$C$47:$C$56,"ＬＮＧ")</f>
        <v>0</v>
      </c>
      <c r="F60" s="42">
        <f t="shared" si="2"/>
        <v>0</v>
      </c>
      <c r="G60" s="43"/>
    </row>
    <row r="61" spans="1:7" ht="20.25" thickTop="1">
      <c r="A61" s="44"/>
      <c r="B61" s="44"/>
      <c r="C61" s="45"/>
      <c r="D61" s="46"/>
      <c r="E61" s="46"/>
      <c r="F61" s="46"/>
      <c r="G61" s="45"/>
    </row>
    <row r="62" spans="1:7">
      <c r="A62" t="s">
        <v>67</v>
      </c>
    </row>
    <row r="63" spans="1:7">
      <c r="A63" t="s">
        <v>68</v>
      </c>
    </row>
    <row r="64" spans="1:7" ht="41.25" customHeight="1">
      <c r="A64" s="233" t="s">
        <v>85</v>
      </c>
      <c r="B64" s="233"/>
      <c r="C64" s="233"/>
      <c r="D64" s="233"/>
      <c r="E64" s="233"/>
      <c r="F64" s="233"/>
      <c r="G64" s="233"/>
    </row>
    <row r="65" spans="1:1">
      <c r="A65" t="s">
        <v>69</v>
      </c>
    </row>
    <row r="67" spans="1:1">
      <c r="A67" t="s">
        <v>70</v>
      </c>
    </row>
    <row r="68" spans="1:1">
      <c r="A68" t="s">
        <v>73</v>
      </c>
    </row>
    <row r="69" spans="1:1">
      <c r="A69" t="s">
        <v>74</v>
      </c>
    </row>
  </sheetData>
  <mergeCells count="4">
    <mergeCell ref="B13:G13"/>
    <mergeCell ref="A57:B60"/>
    <mergeCell ref="A64:G64"/>
    <mergeCell ref="A15:H15"/>
  </mergeCells>
  <phoneticPr fontId="3"/>
  <dataValidations count="1">
    <dataValidation type="list" allowBlank="1" showInputMessage="1" showErrorMessage="1" sqref="C46:C56">
      <formula1>$C$57:$C$60</formula1>
    </dataValidation>
  </dataValidations>
  <pageMargins left="0.7" right="0.7" top="0.75" bottom="0.75" header="0.3" footer="0.3"/>
  <pageSetup paperSize="9" scale="92" orientation="portrait" r:id="rId1"/>
  <rowBreaks count="1" manualBreakCount="1">
    <brk id="35"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223"/>
  <sheetViews>
    <sheetView view="pageBreakPreview" zoomScale="75" zoomScaleNormal="100" zoomScaleSheetLayoutView="100" workbookViewId="0">
      <selection activeCell="C3" sqref="C3"/>
    </sheetView>
  </sheetViews>
  <sheetFormatPr defaultRowHeight="14.25"/>
  <cols>
    <col min="1" max="1" width="9" style="1"/>
    <col min="2" max="2" width="21.125" style="1" customWidth="1"/>
    <col min="3" max="3" width="39" style="1" bestFit="1" customWidth="1"/>
    <col min="4" max="4" width="14.375" style="1" customWidth="1"/>
    <col min="5" max="5" width="19.625" style="1" customWidth="1"/>
    <col min="6" max="6" width="8.5" style="1" customWidth="1"/>
    <col min="7" max="7" width="6.5" style="1" customWidth="1"/>
    <col min="8" max="8" width="14.75" style="1" customWidth="1"/>
    <col min="9" max="9" width="13" style="1" customWidth="1"/>
    <col min="10" max="10" width="12.125" style="1" customWidth="1"/>
    <col min="11" max="11" width="16.75" style="1" customWidth="1"/>
    <col min="12" max="12" width="7.75" style="1" bestFit="1" customWidth="1"/>
    <col min="13" max="53" width="2.5" style="1" customWidth="1"/>
    <col min="54" max="16384" width="9" style="1"/>
  </cols>
  <sheetData>
    <row r="1" spans="2:34">
      <c r="B1" s="1" t="s">
        <v>0</v>
      </c>
    </row>
    <row r="2" spans="2:34">
      <c r="C2" s="71" t="s">
        <v>1</v>
      </c>
    </row>
    <row r="3" spans="2:34" ht="24">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12" spans="2:34" ht="28.5">
      <c r="B12" s="49" t="s">
        <v>2</v>
      </c>
    </row>
    <row r="15" spans="2:34" ht="28.5" customHeight="1">
      <c r="B15" s="50" t="s">
        <v>3</v>
      </c>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row>
    <row r="23" spans="2:3" ht="15" thickBot="1"/>
    <row r="24" spans="2:3" ht="30.75" customHeight="1">
      <c r="B24" s="135" t="s">
        <v>4</v>
      </c>
      <c r="C24" s="132" t="s">
        <v>87</v>
      </c>
    </row>
    <row r="25" spans="2:3" ht="30.75" customHeight="1">
      <c r="B25" s="136" t="s">
        <v>5</v>
      </c>
      <c r="C25" s="133"/>
    </row>
    <row r="26" spans="2:3" ht="30.75" customHeight="1">
      <c r="B26" s="136" t="s">
        <v>6</v>
      </c>
      <c r="C26" s="133"/>
    </row>
    <row r="27" spans="2:3" ht="30.75" customHeight="1">
      <c r="B27" s="136" t="s">
        <v>7</v>
      </c>
      <c r="C27" s="133"/>
    </row>
    <row r="28" spans="2:3" ht="30.75" customHeight="1">
      <c r="B28" s="207" t="s">
        <v>8</v>
      </c>
      <c r="C28" s="133"/>
    </row>
    <row r="29" spans="2:3" ht="30.75" customHeight="1">
      <c r="B29" s="207" t="s">
        <v>9</v>
      </c>
      <c r="C29" s="133"/>
    </row>
    <row r="30" spans="2:3" ht="30.75" customHeight="1">
      <c r="B30" s="207" t="s">
        <v>10</v>
      </c>
      <c r="C30" s="133"/>
    </row>
    <row r="31" spans="2:3" ht="30.75" customHeight="1">
      <c r="B31" s="207" t="s">
        <v>11</v>
      </c>
      <c r="C31" s="133"/>
    </row>
    <row r="32" spans="2:3" ht="30.75" customHeight="1" thickBot="1">
      <c r="B32" s="137" t="s">
        <v>12</v>
      </c>
      <c r="C32" s="134"/>
    </row>
    <row r="41" ht="85.5" customHeight="1"/>
    <row r="42" ht="3.75" customHeight="1"/>
    <row r="43" ht="24.75" customHeight="1"/>
    <row r="46" ht="18.75" customHeight="1"/>
    <row r="47" ht="22.5" customHeight="1"/>
    <row r="48" ht="22.5" customHeight="1"/>
    <row r="49" ht="22.5" customHeight="1"/>
    <row r="50" ht="22.5" customHeight="1"/>
    <row r="51" ht="22.5" customHeight="1"/>
    <row r="52" ht="22.5" customHeight="1"/>
    <row r="53" ht="22.5" customHeight="1"/>
    <row r="54" ht="22.5" customHeight="1"/>
    <row r="55" ht="22.5" customHeight="1"/>
    <row r="56" ht="3.75" customHeight="1"/>
    <row r="57" s="8" customFormat="1" ht="12.75" customHeight="1"/>
    <row r="58" s="8" customFormat="1" ht="34.5" customHeight="1"/>
    <row r="59" s="8" customFormat="1" ht="34.5" customHeight="1"/>
    <row r="60" s="8" customFormat="1" ht="34.5" customHeight="1"/>
    <row r="61" s="8" customFormat="1" ht="34.5" customHeight="1"/>
    <row r="62" s="8" customFormat="1" ht="34.5" customHeight="1"/>
    <row r="63" s="8" customFormat="1" ht="34.5" customHeight="1"/>
    <row r="64" s="8" customFormat="1" ht="34.5" customHeight="1"/>
    <row r="65" s="8" customFormat="1" ht="34.5" customHeight="1"/>
    <row r="66" s="8" customFormat="1" ht="34.5" customHeight="1"/>
    <row r="67" ht="21" customHeight="1"/>
    <row r="68" ht="21" customHeight="1"/>
    <row r="69" ht="18.75" customHeight="1"/>
    <row r="70" ht="18.75" customHeight="1"/>
    <row r="71" ht="30" customHeight="1"/>
    <row r="72" ht="30" customHeight="1"/>
    <row r="73" ht="30" customHeight="1"/>
    <row r="74" ht="30" customHeight="1"/>
    <row r="75" ht="30" customHeight="1"/>
    <row r="76" ht="3.75" customHeight="1"/>
    <row r="77" ht="14.25" customHeight="1"/>
    <row r="78" ht="28.5" customHeight="1"/>
    <row r="79" ht="30" customHeight="1"/>
    <row r="82" ht="26.25" customHeight="1"/>
    <row r="83" ht="26.25" customHeight="1"/>
    <row r="84" ht="30" customHeight="1"/>
    <row r="85" ht="30" customHeight="1"/>
    <row r="86" ht="30" customHeight="1"/>
    <row r="87" ht="30" customHeight="1"/>
    <row r="88" ht="3.75" customHeight="1"/>
    <row r="89" ht="14.25" customHeight="1"/>
    <row r="90" ht="35.25" customHeight="1"/>
    <row r="91" ht="17.25" customHeight="1"/>
    <row r="92" ht="22.5" customHeight="1"/>
    <row r="96" ht="30" customHeight="1"/>
    <row r="97" ht="61.5" customHeight="1"/>
    <row r="98" ht="37.5" customHeight="1"/>
    <row r="99" ht="37.5" customHeight="1"/>
    <row r="100" ht="3.75" customHeight="1"/>
    <row r="101" ht="14.25" customHeight="1"/>
    <row r="102" ht="38.25" customHeight="1"/>
    <row r="103" ht="22.5" customHeight="1"/>
    <row r="137" s="6" customFormat="1" ht="24.75" customHeight="1"/>
    <row r="138" s="6" customFormat="1" ht="24.75" customHeight="1"/>
    <row r="139" s="6" customFormat="1" ht="22.5" customHeight="1"/>
    <row r="140" s="6" customFormat="1" ht="22.5" customHeight="1"/>
    <row r="141" s="6" customFormat="1" ht="22.5" customHeight="1"/>
    <row r="142" ht="22.5" customHeight="1"/>
    <row r="143" s="6" customFormat="1" ht="22.5" customHeight="1"/>
    <row r="144" s="6" customFormat="1" ht="22.5" customHeight="1"/>
    <row r="145" s="6" customFormat="1" ht="22.5" customHeight="1"/>
    <row r="146" ht="22.5" customHeight="1"/>
    <row r="147" s="6" customFormat="1" ht="22.5" customHeight="1"/>
    <row r="148" s="6" customFormat="1" ht="22.5" customHeight="1"/>
    <row r="149" s="6" customFormat="1" ht="22.5" customHeight="1"/>
    <row r="150" ht="22.5" customHeight="1"/>
    <row r="151" s="6" customFormat="1" ht="22.5" customHeight="1"/>
    <row r="152" s="6" customFormat="1" ht="22.5" customHeight="1"/>
    <row r="153" s="6" customFormat="1" ht="22.5" customHeight="1"/>
    <row r="154" ht="22.5" customHeight="1"/>
    <row r="155" ht="22.5" customHeight="1"/>
    <row r="156" ht="22.5" customHeight="1"/>
    <row r="157" ht="22.5" customHeight="1"/>
    <row r="158" ht="37.5" customHeight="1"/>
    <row r="159" ht="3.75" customHeight="1"/>
    <row r="160" ht="14.25" customHeight="1"/>
    <row r="161" ht="14.25" customHeight="1"/>
    <row r="162" ht="27.75" customHeight="1"/>
    <row r="163" ht="14.25" customHeight="1"/>
    <row r="164" ht="14.25" customHeight="1"/>
    <row r="169" s="20" customFormat="1" ht="22.5" customHeight="1"/>
    <row r="170" s="20" customFormat="1" ht="22.5" customHeight="1"/>
    <row r="171" s="20" customFormat="1" ht="22.5" customHeight="1"/>
    <row r="172" s="20" customFormat="1" ht="22.5" customHeight="1"/>
    <row r="173" s="20" customFormat="1" ht="22.5" customHeight="1"/>
    <row r="174" s="20" customFormat="1" ht="22.5" customHeight="1"/>
    <row r="175" s="20" customFormat="1" ht="22.5" customHeight="1"/>
    <row r="176" s="20" customFormat="1" ht="22.5" customHeight="1"/>
    <row r="177" s="20" customFormat="1" ht="22.5" customHeight="1"/>
    <row r="178" s="20" customFormat="1" ht="22.5" customHeight="1"/>
    <row r="179" s="20" customFormat="1" ht="22.5" customHeight="1"/>
    <row r="180" s="20" customFormat="1" ht="22.5" customHeight="1"/>
    <row r="181" s="20" customFormat="1" ht="22.5" customHeight="1"/>
    <row r="182" s="20" customFormat="1" ht="22.5" customHeight="1"/>
    <row r="183" s="20" customFormat="1" ht="22.5" customHeight="1"/>
    <row r="184" s="20" customFormat="1" ht="22.5" customHeight="1"/>
    <row r="185" s="20" customFormat="1" ht="22.5" customHeight="1"/>
    <row r="186" s="20" customFormat="1" ht="22.5" customHeight="1"/>
    <row r="187" s="20" customFormat="1" ht="22.5" customHeight="1"/>
    <row r="188" s="20" customFormat="1" ht="22.5" customHeight="1"/>
    <row r="189" s="20" customFormat="1" ht="22.5" customHeight="1"/>
    <row r="190" s="20" customFormat="1" ht="39" customHeight="1"/>
    <row r="191" ht="3.75" customHeight="1"/>
    <row r="192" ht="14.25" customHeight="1"/>
    <row r="193" ht="14.25" customHeight="1"/>
    <row r="194" ht="22.5" customHeight="1"/>
    <row r="195" ht="14.25" customHeight="1"/>
    <row r="196" ht="22.5" customHeight="1"/>
    <row r="197" ht="14.25" customHeight="1"/>
    <row r="201" ht="45" customHeight="1"/>
    <row r="202" ht="30" customHeight="1"/>
    <row r="203" ht="30"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60" customHeight="1"/>
    <row r="217" ht="3.75" customHeight="1"/>
    <row r="218" ht="14.25" customHeight="1"/>
    <row r="219" ht="21.75" customHeight="1"/>
    <row r="220" ht="45" customHeight="1"/>
    <row r="221" ht="21.75" customHeight="1"/>
    <row r="222" ht="14.25" customHeight="1"/>
    <row r="223" ht="23.25" customHeight="1"/>
  </sheetData>
  <phoneticPr fontId="3"/>
  <pageMargins left="0.78740157480314965" right="0.39370078740157483" top="0.98425196850393704" bottom="0.59055118110236227" header="0.47244094488188981" footer="0.31496062992125984"/>
  <pageSetup paperSize="9" scale="99" fitToHeight="0" orientation="portrait" horizontalDpi="300" verticalDpi="300" r:id="rId1"/>
  <rowBreaks count="5" manualBreakCount="5">
    <brk id="37" max="16383" man="1"/>
    <brk id="65" max="16383" man="1"/>
    <brk id="88" max="16383" man="1"/>
    <brk id="166" max="16383" man="1"/>
    <brk id="20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L184"/>
  <sheetViews>
    <sheetView showZeros="0" view="pageBreakPreview" zoomScale="49" zoomScaleNormal="100" zoomScaleSheetLayoutView="115" workbookViewId="0">
      <selection activeCell="F26" sqref="F26"/>
    </sheetView>
  </sheetViews>
  <sheetFormatPr defaultRowHeight="14.25"/>
  <cols>
    <col min="1" max="1" width="9" style="1"/>
    <col min="2" max="2" width="21.125" style="1" customWidth="1"/>
    <col min="3" max="3" width="15" style="1" bestFit="1" customWidth="1"/>
    <col min="4" max="4" width="14.375" style="1" customWidth="1"/>
    <col min="5" max="5" width="10.75" style="1" customWidth="1"/>
    <col min="6" max="6" width="21.375" style="1" bestFit="1" customWidth="1"/>
    <col min="7" max="7" width="11" style="1" bestFit="1" customWidth="1"/>
    <col min="8" max="8" width="10.25" style="1" bestFit="1" customWidth="1"/>
    <col min="9" max="9" width="9.5" style="1" bestFit="1" customWidth="1"/>
    <col min="10" max="10" width="12.25" style="1" bestFit="1" customWidth="1"/>
    <col min="11" max="11" width="6" style="1" customWidth="1"/>
    <col min="12" max="12" width="9.5" style="1" bestFit="1" customWidth="1"/>
    <col min="13" max="13" width="11" style="1" bestFit="1" customWidth="1"/>
    <col min="14" max="14" width="13" style="1" bestFit="1" customWidth="1"/>
    <col min="15" max="18" width="2.5" style="1" customWidth="1"/>
    <col min="19" max="19" width="13" style="1" bestFit="1" customWidth="1"/>
    <col min="20" max="51" width="2.5" style="1" customWidth="1"/>
    <col min="52" max="16384" width="9" style="1"/>
  </cols>
  <sheetData>
    <row r="2" spans="1:38">
      <c r="B2" s="1" t="s">
        <v>13</v>
      </c>
    </row>
    <row r="3" spans="1:38">
      <c r="B3" s="1" t="s">
        <v>14</v>
      </c>
    </row>
    <row r="4" spans="1:38" ht="15" thickBot="1"/>
    <row r="5" spans="1:38" ht="118.5" customHeight="1" thickBot="1">
      <c r="B5" s="262"/>
      <c r="C5" s="246"/>
      <c r="D5" s="246"/>
      <c r="E5" s="246"/>
      <c r="F5" s="246"/>
      <c r="G5" s="246"/>
      <c r="H5" s="246"/>
      <c r="I5" s="246"/>
      <c r="J5" s="246"/>
      <c r="K5" s="246"/>
      <c r="L5" s="263"/>
      <c r="M5" s="74"/>
      <c r="N5" s="74"/>
      <c r="O5" s="74"/>
      <c r="P5" s="74"/>
      <c r="Q5" s="74"/>
      <c r="R5" s="74"/>
      <c r="S5" s="74"/>
      <c r="T5" s="74"/>
      <c r="U5" s="74"/>
      <c r="V5" s="74"/>
      <c r="W5" s="74"/>
      <c r="X5" s="74"/>
      <c r="Y5" s="74"/>
      <c r="Z5" s="74"/>
      <c r="AA5" s="74"/>
      <c r="AB5" s="74"/>
      <c r="AC5" s="74"/>
      <c r="AD5" s="74"/>
      <c r="AE5" s="74"/>
      <c r="AF5" s="74"/>
      <c r="AG5" s="74"/>
      <c r="AH5" s="74"/>
      <c r="AI5" s="74"/>
      <c r="AJ5" s="74"/>
      <c r="AK5" s="74"/>
      <c r="AL5" s="74"/>
    </row>
    <row r="6" spans="1:38">
      <c r="B6" s="72"/>
      <c r="C6" s="22"/>
      <c r="D6" s="22"/>
      <c r="E6" s="22"/>
      <c r="F6" s="22"/>
      <c r="G6" s="22"/>
      <c r="H6" s="22"/>
      <c r="I6" s="22"/>
      <c r="J6" s="22"/>
      <c r="K6" s="22"/>
      <c r="L6" s="22"/>
      <c r="M6" s="73"/>
      <c r="N6" s="73"/>
      <c r="O6" s="73"/>
      <c r="P6" s="73"/>
      <c r="Q6" s="73"/>
      <c r="R6" s="73"/>
      <c r="S6" s="73"/>
      <c r="T6" s="73"/>
      <c r="U6" s="73"/>
      <c r="V6" s="73"/>
      <c r="W6" s="73"/>
      <c r="X6" s="73"/>
      <c r="Y6" s="73"/>
      <c r="Z6" s="73"/>
      <c r="AA6" s="73"/>
      <c r="AB6" s="73"/>
      <c r="AC6" s="73"/>
      <c r="AD6" s="73"/>
      <c r="AE6" s="73"/>
      <c r="AF6" s="73"/>
    </row>
    <row r="7" spans="1:38">
      <c r="B7" s="86" t="s">
        <v>88</v>
      </c>
      <c r="C7" s="73"/>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row>
    <row r="9" spans="1:38" ht="15" thickBot="1">
      <c r="B9" s="1" t="s">
        <v>15</v>
      </c>
    </row>
    <row r="10" spans="1:38" ht="18.75" customHeight="1" thickBot="1">
      <c r="B10" s="144"/>
      <c r="C10" s="76" t="s">
        <v>16</v>
      </c>
      <c r="D10" s="70" t="s">
        <v>17</v>
      </c>
      <c r="E10" s="245" t="s">
        <v>18</v>
      </c>
      <c r="F10" s="246"/>
      <c r="G10" s="246"/>
      <c r="H10" s="145" t="s">
        <v>91</v>
      </c>
      <c r="I10" s="63"/>
      <c r="J10" s="118"/>
    </row>
    <row r="11" spans="1:38">
      <c r="B11" s="57" t="s">
        <v>19</v>
      </c>
      <c r="C11" s="260">
        <v>0.15</v>
      </c>
      <c r="D11" s="98"/>
      <c r="E11" s="146"/>
      <c r="F11" s="99" t="s">
        <v>20</v>
      </c>
      <c r="G11" s="146"/>
      <c r="H11" s="147" t="str">
        <f>IFERROR(G11/E11*100," ")</f>
        <v xml:space="preserve"> </v>
      </c>
    </row>
    <row r="12" spans="1:38" ht="18.75" customHeight="1" thickBot="1">
      <c r="B12" s="148" t="s">
        <v>127</v>
      </c>
      <c r="C12" s="261"/>
      <c r="D12" s="54"/>
      <c r="E12" s="55"/>
      <c r="F12" s="3" t="s">
        <v>20</v>
      </c>
      <c r="G12" s="55"/>
      <c r="H12" s="56" t="str">
        <f>IFERROR(G12/E12*100," ")</f>
        <v xml:space="preserve"> </v>
      </c>
    </row>
    <row r="13" spans="1:38">
      <c r="B13" s="4"/>
      <c r="C13" s="4"/>
      <c r="D13" s="4"/>
      <c r="E13" s="4"/>
      <c r="F13" s="4"/>
      <c r="G13" s="4"/>
      <c r="H13" s="4"/>
      <c r="I13" s="4"/>
      <c r="J13" s="4"/>
      <c r="K13" s="4"/>
      <c r="L13" s="5"/>
      <c r="M13" s="15"/>
      <c r="N13" s="15"/>
      <c r="O13" s="15"/>
      <c r="P13" s="15"/>
      <c r="Q13" s="15"/>
      <c r="R13" s="15"/>
      <c r="S13" s="15"/>
      <c r="T13" s="15"/>
      <c r="U13" s="15"/>
      <c r="V13" s="23"/>
      <c r="W13" s="23"/>
      <c r="X13" s="23"/>
      <c r="Y13" s="23"/>
      <c r="Z13" s="6"/>
      <c r="AA13" s="23"/>
      <c r="AB13" s="23"/>
      <c r="AC13" s="23"/>
      <c r="AD13" s="23"/>
      <c r="AE13" s="7"/>
      <c r="AF13" s="7"/>
    </row>
    <row r="14" spans="1:38">
      <c r="A14" s="8"/>
      <c r="B14" s="51" t="s">
        <v>89</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row>
    <row r="15" spans="1:38" ht="31.5" customHeight="1">
      <c r="A15" s="8"/>
      <c r="B15" s="243" t="s">
        <v>90</v>
      </c>
      <c r="C15" s="243"/>
      <c r="D15" s="243"/>
      <c r="E15" s="243"/>
      <c r="F15" s="243"/>
      <c r="G15" s="243"/>
      <c r="H15" s="243"/>
      <c r="I15" s="243"/>
      <c r="J15" s="243"/>
      <c r="K15" s="243"/>
      <c r="L15" s="243"/>
      <c r="M15" s="51"/>
      <c r="N15" s="51"/>
      <c r="O15" s="51"/>
      <c r="P15" s="51"/>
      <c r="Q15" s="51"/>
      <c r="R15" s="51"/>
      <c r="S15" s="51"/>
      <c r="T15" s="51"/>
      <c r="U15" s="51"/>
      <c r="V15" s="51"/>
      <c r="W15" s="51"/>
      <c r="X15" s="51"/>
      <c r="Y15" s="51"/>
      <c r="Z15" s="51"/>
      <c r="AA15" s="51"/>
      <c r="AB15" s="51"/>
      <c r="AC15" s="51"/>
      <c r="AD15" s="51"/>
      <c r="AE15" s="51"/>
      <c r="AF15" s="51"/>
    </row>
    <row r="16" spans="1:38">
      <c r="A16" s="8"/>
      <c r="B16" s="9"/>
      <c r="C16" s="9"/>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row>
    <row r="17" spans="1:32">
      <c r="A17" s="8"/>
      <c r="B17" s="1" t="s">
        <v>21</v>
      </c>
    </row>
    <row r="18" spans="1:32" ht="30.75" customHeight="1" thickBot="1">
      <c r="A18" s="8"/>
      <c r="B18" s="1" t="s">
        <v>22</v>
      </c>
    </row>
    <row r="19" spans="1:32" ht="30.75" customHeight="1" thickBot="1">
      <c r="A19" s="8"/>
      <c r="B19" s="75" t="s">
        <v>94</v>
      </c>
      <c r="C19" s="64" t="s">
        <v>92</v>
      </c>
      <c r="D19" s="76" t="s">
        <v>93</v>
      </c>
      <c r="E19" s="77" t="s">
        <v>23</v>
      </c>
      <c r="F19" s="78" t="s">
        <v>24</v>
      </c>
    </row>
    <row r="20" spans="1:32" ht="30.75" customHeight="1" thickTop="1" thickBot="1">
      <c r="A20" s="8"/>
      <c r="B20" s="60" t="s">
        <v>25</v>
      </c>
      <c r="C20" s="13"/>
      <c r="D20" s="13"/>
      <c r="E20" s="79">
        <f>C20-D20</f>
        <v>0</v>
      </c>
      <c r="F20" s="80" t="str">
        <f>IFERROR((E20/C20)*100," ")</f>
        <v xml:space="preserve"> </v>
      </c>
    </row>
    <row r="21" spans="1:32" ht="30.75" customHeight="1" thickTop="1" thickBot="1">
      <c r="A21" s="8"/>
      <c r="B21" s="53" t="s">
        <v>26</v>
      </c>
      <c r="C21" s="14"/>
      <c r="D21" s="14"/>
      <c r="E21" s="81">
        <f>C21-D21</f>
        <v>0</v>
      </c>
      <c r="F21" s="80" t="str">
        <f>IFERROR((E21/C21)*100," ")</f>
        <v xml:space="preserve"> </v>
      </c>
    </row>
    <row r="22" spans="1:32" ht="30.75" customHeight="1" thickTop="1" thickBot="1">
      <c r="A22" s="8"/>
      <c r="B22" s="58" t="s">
        <v>27</v>
      </c>
      <c r="C22" s="61"/>
      <c r="D22" s="61"/>
      <c r="E22" s="83">
        <f>C22-D22</f>
        <v>0</v>
      </c>
      <c r="F22" s="80" t="str">
        <f>IFERROR((E22/C22)*100," ")</f>
        <v xml:space="preserve"> </v>
      </c>
    </row>
    <row r="23" spans="1:32" ht="30.75" customHeight="1" thickTop="1">
      <c r="B23" s="88" t="s">
        <v>28</v>
      </c>
      <c r="C23" s="89">
        <f>C20+(ROUND(C21*1.299,0))/1000+(ROUND(C22*1.56,0))/1000</f>
        <v>0</v>
      </c>
      <c r="D23" s="89">
        <f>D20+(ROUND(D21*1.299,0))/1000+(ROUND(D22*1.56,0))/1000</f>
        <v>0</v>
      </c>
      <c r="E23" s="89">
        <f>C23-D23</f>
        <v>0</v>
      </c>
      <c r="F23" s="80" t="str">
        <f>IFERROR((E23/C23)*100," ")</f>
        <v xml:space="preserve"> </v>
      </c>
    </row>
    <row r="24" spans="1:32" ht="30.75" customHeight="1">
      <c r="B24" s="53" t="s">
        <v>98</v>
      </c>
      <c r="C24" s="87"/>
      <c r="D24" s="87"/>
      <c r="E24" s="208"/>
      <c r="F24" s="209"/>
    </row>
    <row r="25" spans="1:32" ht="30.75" customHeight="1" thickBot="1">
      <c r="B25" s="62" t="s">
        <v>29</v>
      </c>
      <c r="C25" s="84" t="str">
        <f>IFERROR(C23/C24*10," ")</f>
        <v xml:space="preserve"> </v>
      </c>
      <c r="D25" s="84" t="str">
        <f>IFERROR(D23/D24*10," ")</f>
        <v xml:space="preserve"> </v>
      </c>
      <c r="E25" s="84" t="str">
        <f>IFERROR(E23/E24*10," ")</f>
        <v xml:space="preserve"> </v>
      </c>
      <c r="F25" s="84" t="str">
        <f>IFERROR(F23/F24*10," ")</f>
        <v xml:space="preserve"> </v>
      </c>
    </row>
    <row r="26" spans="1:32" ht="30.75" customHeight="1">
      <c r="B26" s="15"/>
      <c r="C26" s="15"/>
      <c r="D26" s="15"/>
      <c r="E26" s="15"/>
      <c r="F26" s="15"/>
      <c r="G26" s="15"/>
      <c r="H26" s="15"/>
      <c r="I26" s="15"/>
      <c r="J26" s="15"/>
      <c r="K26" s="11"/>
      <c r="L26" s="11"/>
      <c r="M26" s="11"/>
      <c r="N26" s="11"/>
      <c r="O26" s="11"/>
      <c r="P26" s="11"/>
      <c r="Q26" s="11"/>
      <c r="R26" s="12"/>
      <c r="S26" s="12"/>
      <c r="T26" s="12"/>
      <c r="U26" s="12"/>
      <c r="V26" s="12"/>
      <c r="W26" s="12"/>
    </row>
    <row r="27" spans="1:32">
      <c r="B27" s="51" t="s">
        <v>95</v>
      </c>
      <c r="C27" s="51"/>
      <c r="D27" s="52"/>
      <c r="E27" s="52"/>
      <c r="F27" s="52"/>
      <c r="G27" s="52"/>
      <c r="H27" s="52"/>
      <c r="I27" s="52"/>
      <c r="J27" s="52"/>
      <c r="K27" s="52"/>
      <c r="L27" s="52"/>
      <c r="M27" s="52"/>
      <c r="N27" s="52"/>
      <c r="O27" s="52"/>
      <c r="P27" s="52"/>
      <c r="Q27" s="52"/>
      <c r="R27" s="52"/>
      <c r="S27" s="52"/>
      <c r="T27" s="52"/>
      <c r="U27" s="52"/>
      <c r="V27" s="52"/>
      <c r="W27" s="52"/>
    </row>
    <row r="28" spans="1:32" ht="27" customHeight="1">
      <c r="B28" s="243" t="s">
        <v>96</v>
      </c>
      <c r="C28" s="243"/>
      <c r="D28" s="243"/>
      <c r="E28" s="243"/>
      <c r="F28" s="243"/>
      <c r="G28" s="243"/>
      <c r="H28" s="52"/>
      <c r="I28" s="52"/>
      <c r="J28" s="52"/>
      <c r="K28" s="52"/>
      <c r="L28" s="52"/>
      <c r="M28" s="52"/>
      <c r="N28" s="52"/>
      <c r="O28" s="52"/>
      <c r="P28" s="52"/>
      <c r="Q28" s="52"/>
      <c r="R28" s="52"/>
      <c r="S28" s="52"/>
      <c r="T28" s="52"/>
      <c r="U28" s="52"/>
      <c r="V28" s="52"/>
      <c r="W28" s="52"/>
      <c r="X28" s="52"/>
      <c r="Y28" s="52"/>
      <c r="Z28" s="52"/>
      <c r="AA28" s="52"/>
      <c r="AB28" s="52"/>
    </row>
    <row r="29" spans="1:32" ht="33.75" customHeight="1">
      <c r="B29" s="243" t="s">
        <v>97</v>
      </c>
      <c r="C29" s="243"/>
      <c r="D29" s="243"/>
      <c r="E29" s="243"/>
      <c r="F29" s="243"/>
      <c r="G29" s="243"/>
      <c r="H29" s="243"/>
      <c r="I29" s="52"/>
      <c r="J29" s="52"/>
      <c r="K29" s="52"/>
      <c r="L29" s="52"/>
      <c r="M29" s="52"/>
      <c r="N29" s="52"/>
      <c r="O29" s="52"/>
      <c r="P29" s="52"/>
      <c r="Q29" s="52"/>
      <c r="R29" s="52"/>
      <c r="S29" s="52"/>
      <c r="T29" s="52"/>
      <c r="U29" s="52"/>
      <c r="V29" s="52"/>
      <c r="W29" s="52"/>
      <c r="X29" s="52"/>
      <c r="Y29" s="52"/>
      <c r="Z29" s="52"/>
      <c r="AA29" s="52"/>
      <c r="AB29" s="52"/>
      <c r="AC29" s="52"/>
      <c r="AD29" s="52"/>
      <c r="AE29" s="52"/>
      <c r="AF29" s="52"/>
    </row>
    <row r="31" spans="1:32" ht="15" thickBot="1">
      <c r="B31" s="1" t="s">
        <v>30</v>
      </c>
    </row>
    <row r="32" spans="1:32" ht="25.5">
      <c r="B32" s="90" t="s">
        <v>99</v>
      </c>
      <c r="C32" s="76" t="s">
        <v>92</v>
      </c>
      <c r="D32" s="76" t="s">
        <v>93</v>
      </c>
      <c r="E32" s="77" t="s">
        <v>23</v>
      </c>
      <c r="F32" s="78" t="s">
        <v>24</v>
      </c>
    </row>
    <row r="33" spans="2:38" ht="24.75" customHeight="1">
      <c r="B33" s="53" t="s">
        <v>100</v>
      </c>
      <c r="C33" s="210"/>
      <c r="D33" s="210"/>
      <c r="E33" s="208"/>
      <c r="F33" s="209"/>
    </row>
    <row r="34" spans="2:38">
      <c r="B34" s="264" t="s">
        <v>31</v>
      </c>
      <c r="C34" s="92"/>
      <c r="D34" s="92"/>
      <c r="E34" s="93">
        <f>C34-D34</f>
        <v>0</v>
      </c>
      <c r="F34" s="82" t="str">
        <f>IFERROR((E34/C34)*100," ")</f>
        <v xml:space="preserve"> </v>
      </c>
    </row>
    <row r="35" spans="2:38">
      <c r="B35" s="265"/>
      <c r="C35" s="92"/>
      <c r="D35" s="92"/>
      <c r="E35" s="81">
        <f>C35-D35</f>
        <v>0</v>
      </c>
      <c r="F35" s="82" t="str">
        <f>IFERROR((E35/C35)*100," ")</f>
        <v xml:space="preserve"> </v>
      </c>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row>
    <row r="36" spans="2:38" ht="18.75" customHeight="1" thickBot="1">
      <c r="B36" s="266"/>
      <c r="C36" s="94"/>
      <c r="D36" s="94"/>
      <c r="E36" s="95">
        <f>C36-D36</f>
        <v>0</v>
      </c>
      <c r="F36" s="211" t="str">
        <f>IFERROR((E36/C36)*100," ")</f>
        <v xml:space="preserve"> </v>
      </c>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row>
    <row r="37" spans="2:38" ht="18.75" customHeight="1">
      <c r="B37" s="73"/>
      <c r="C37" s="91"/>
      <c r="D37" s="91"/>
      <c r="E37" s="96"/>
      <c r="F37" s="21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row>
    <row r="38" spans="2:38">
      <c r="B38" s="51" t="s">
        <v>101</v>
      </c>
      <c r="C38" s="51"/>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row>
    <row r="39" spans="2:38" ht="22.5" customHeight="1">
      <c r="B39" s="243" t="s">
        <v>104</v>
      </c>
      <c r="C39" s="243"/>
      <c r="D39" s="243"/>
      <c r="E39" s="243"/>
      <c r="F39" s="243"/>
      <c r="G39" s="243"/>
      <c r="H39" s="243"/>
      <c r="I39" s="243"/>
      <c r="J39" s="243"/>
      <c r="K39" s="243"/>
      <c r="L39" s="243"/>
      <c r="M39" s="52"/>
      <c r="N39" s="52"/>
      <c r="O39" s="52"/>
      <c r="P39" s="52"/>
      <c r="Q39" s="52"/>
      <c r="R39" s="52"/>
      <c r="S39" s="52"/>
      <c r="T39" s="52"/>
      <c r="U39" s="52"/>
      <c r="V39" s="52"/>
      <c r="W39" s="52"/>
      <c r="X39" s="52"/>
      <c r="Y39" s="52"/>
      <c r="Z39" s="52"/>
      <c r="AA39" s="52"/>
      <c r="AB39" s="52"/>
      <c r="AC39" s="52"/>
      <c r="AD39" s="52"/>
      <c r="AE39" s="52"/>
      <c r="AF39" s="52"/>
    </row>
    <row r="40" spans="2:38">
      <c r="B40" s="51" t="s">
        <v>102</v>
      </c>
      <c r="C40" s="51"/>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row>
    <row r="41" spans="2:38">
      <c r="B41" s="51" t="s">
        <v>103</v>
      </c>
      <c r="C41" s="51"/>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8"/>
      <c r="AH41" s="8"/>
      <c r="AI41" s="8"/>
      <c r="AJ41" s="8"/>
      <c r="AK41" s="8"/>
      <c r="AL41" s="8"/>
    </row>
    <row r="42" spans="2:38">
      <c r="B42" s="51"/>
      <c r="C42" s="51"/>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8"/>
      <c r="AH42" s="8"/>
      <c r="AI42" s="8"/>
      <c r="AJ42" s="8"/>
      <c r="AK42" s="8"/>
      <c r="AL42" s="8"/>
    </row>
    <row r="43" spans="2:38" ht="22.5" customHeight="1" thickBot="1">
      <c r="B43" s="1" t="s">
        <v>32</v>
      </c>
      <c r="AG43" s="8"/>
      <c r="AH43" s="8"/>
      <c r="AI43" s="8"/>
      <c r="AJ43" s="8"/>
      <c r="AK43" s="8"/>
      <c r="AL43" s="8"/>
    </row>
    <row r="44" spans="2:38" ht="38.25">
      <c r="B44" s="90" t="s">
        <v>94</v>
      </c>
      <c r="C44" s="76" t="s">
        <v>106</v>
      </c>
      <c r="D44" s="76" t="s">
        <v>107</v>
      </c>
      <c r="E44" s="78" t="s">
        <v>105</v>
      </c>
    </row>
    <row r="45" spans="2:38" ht="34.5">
      <c r="B45" s="213" t="s">
        <v>25</v>
      </c>
      <c r="C45" s="92"/>
      <c r="D45" s="92"/>
      <c r="E45" s="82" t="str">
        <f>IFERROR((D45/C45)*100," ")</f>
        <v xml:space="preserve"> </v>
      </c>
    </row>
    <row r="46" spans="2:38" ht="22.5" customHeight="1">
      <c r="B46" s="53" t="s">
        <v>26</v>
      </c>
      <c r="C46" s="92"/>
      <c r="D46" s="92"/>
      <c r="E46" s="82" t="str">
        <f>IFERROR((D46/C46)*100," ")</f>
        <v xml:space="preserve"> </v>
      </c>
    </row>
    <row r="47" spans="2:38" ht="22.5" customHeight="1" thickBot="1">
      <c r="B47" s="62" t="s">
        <v>27</v>
      </c>
      <c r="C47" s="94"/>
      <c r="D47" s="94"/>
      <c r="E47" s="85" t="str">
        <f>IFERROR((D47/C47)*100," ")</f>
        <v xml:space="preserve"> </v>
      </c>
    </row>
    <row r="48" spans="2:38">
      <c r="B48" s="16"/>
      <c r="C48" s="15"/>
      <c r="D48" s="15"/>
      <c r="E48" s="15"/>
      <c r="F48" s="15"/>
    </row>
    <row r="49" spans="1:32" s="8" customFormat="1" ht="12.75" customHeight="1">
      <c r="A49" s="1"/>
      <c r="B49" s="51" t="s">
        <v>125</v>
      </c>
      <c r="C49" s="51"/>
      <c r="D49" s="52"/>
      <c r="E49" s="52"/>
      <c r="F49" s="52"/>
    </row>
    <row r="50" spans="1:32" s="8" customFormat="1" ht="37.5" customHeight="1">
      <c r="A50" s="1"/>
      <c r="B50" s="243" t="s">
        <v>126</v>
      </c>
      <c r="C50" s="244"/>
      <c r="D50" s="244"/>
      <c r="E50" s="244"/>
      <c r="F50" s="244"/>
      <c r="G50" s="244"/>
      <c r="H50" s="244"/>
      <c r="I50" s="244"/>
      <c r="J50" s="244"/>
      <c r="K50" s="244"/>
      <c r="L50" s="244"/>
      <c r="M50" s="52"/>
      <c r="N50" s="52"/>
      <c r="O50" s="52"/>
      <c r="P50" s="52"/>
      <c r="Q50" s="52"/>
      <c r="R50" s="52"/>
      <c r="S50" s="52"/>
      <c r="T50" s="52"/>
      <c r="U50" s="52"/>
      <c r="V50" s="52"/>
      <c r="W50" s="52"/>
      <c r="X50" s="52"/>
      <c r="Y50" s="52"/>
      <c r="Z50" s="52"/>
      <c r="AA50" s="52"/>
      <c r="AB50" s="52"/>
      <c r="AC50" s="52"/>
      <c r="AD50" s="52"/>
      <c r="AE50" s="52"/>
      <c r="AF50" s="52"/>
    </row>
    <row r="51" spans="1:32">
      <c r="B51" s="17" t="s">
        <v>33</v>
      </c>
    </row>
    <row r="52" spans="1:32" ht="17.25" customHeight="1"/>
    <row r="53" spans="1:32" ht="22.5" customHeight="1" thickBot="1">
      <c r="B53" s="1" t="s">
        <v>34</v>
      </c>
    </row>
    <row r="54" spans="1:32" ht="18.75" customHeight="1">
      <c r="A54" s="118"/>
      <c r="B54" s="57" t="s">
        <v>35</v>
      </c>
      <c r="C54" s="2" t="s">
        <v>36</v>
      </c>
      <c r="D54" s="65" t="s">
        <v>37</v>
      </c>
      <c r="E54" s="241" t="s">
        <v>38</v>
      </c>
      <c r="F54" s="247"/>
      <c r="G54" s="98" t="s">
        <v>39</v>
      </c>
      <c r="H54" s="99"/>
      <c r="I54" s="99"/>
      <c r="J54" s="109"/>
    </row>
    <row r="55" spans="1:32" ht="15" thickBot="1">
      <c r="B55" s="125"/>
      <c r="C55" s="125"/>
      <c r="D55" s="66"/>
      <c r="E55" s="59" t="s">
        <v>40</v>
      </c>
      <c r="F55" s="59" t="s">
        <v>47</v>
      </c>
      <c r="G55" s="66" t="s">
        <v>41</v>
      </c>
      <c r="H55" s="66" t="s">
        <v>41</v>
      </c>
      <c r="I55" s="66" t="s">
        <v>41</v>
      </c>
      <c r="J55" s="67" t="s">
        <v>42</v>
      </c>
    </row>
    <row r="56" spans="1:32" ht="15" thickTop="1">
      <c r="B56" s="250"/>
      <c r="C56" s="250"/>
      <c r="D56" s="251"/>
      <c r="E56" s="100"/>
      <c r="F56" s="100"/>
      <c r="G56" s="259"/>
      <c r="H56" s="259"/>
      <c r="I56" s="259"/>
      <c r="J56" s="112"/>
    </row>
    <row r="57" spans="1:32">
      <c r="B57" s="250"/>
      <c r="C57" s="250"/>
      <c r="D57" s="252"/>
      <c r="E57" s="97"/>
      <c r="F57" s="97"/>
      <c r="G57" s="255"/>
      <c r="H57" s="255"/>
      <c r="I57" s="255"/>
      <c r="J57" s="113"/>
    </row>
    <row r="58" spans="1:32">
      <c r="B58" s="250"/>
      <c r="C58" s="250"/>
      <c r="D58" s="252"/>
      <c r="E58" s="101"/>
      <c r="F58" s="101"/>
      <c r="G58" s="255"/>
      <c r="H58" s="255"/>
      <c r="I58" s="255"/>
      <c r="J58" s="113"/>
    </row>
    <row r="59" spans="1:32">
      <c r="B59" s="257"/>
      <c r="C59" s="257"/>
      <c r="D59" s="253"/>
      <c r="E59" s="102">
        <f>E56+ROUND(E57*1.299,0)+ROUND(E58*1.56,0)</f>
        <v>0</v>
      </c>
      <c r="F59" s="102">
        <f>F56+ROUND(F57*1.299,0)+ROUND(F58*1.56,0)</f>
        <v>0</v>
      </c>
      <c r="G59" s="258"/>
      <c r="H59" s="258"/>
      <c r="I59" s="258"/>
      <c r="J59" s="114"/>
    </row>
    <row r="60" spans="1:32">
      <c r="A60" s="6"/>
      <c r="B60" s="250"/>
      <c r="C60" s="250"/>
      <c r="D60" s="251"/>
      <c r="E60" s="100"/>
      <c r="F60" s="100"/>
      <c r="G60" s="254"/>
      <c r="H60" s="254"/>
      <c r="I60" s="254"/>
      <c r="J60" s="115"/>
    </row>
    <row r="61" spans="1:32" ht="14.25" customHeight="1">
      <c r="A61" s="6"/>
      <c r="B61" s="250"/>
      <c r="C61" s="250"/>
      <c r="D61" s="252"/>
      <c r="E61" s="97"/>
      <c r="F61" s="97"/>
      <c r="G61" s="255"/>
      <c r="H61" s="255"/>
      <c r="I61" s="255"/>
      <c r="J61" s="113"/>
    </row>
    <row r="62" spans="1:32">
      <c r="A62" s="6"/>
      <c r="B62" s="250"/>
      <c r="C62" s="250"/>
      <c r="D62" s="252"/>
      <c r="E62" s="101"/>
      <c r="F62" s="101"/>
      <c r="G62" s="255"/>
      <c r="H62" s="255"/>
      <c r="I62" s="255"/>
      <c r="J62" s="113"/>
    </row>
    <row r="63" spans="1:32">
      <c r="A63" s="6"/>
      <c r="B63" s="257"/>
      <c r="C63" s="257"/>
      <c r="D63" s="253"/>
      <c r="E63" s="102">
        <f>E60+ROUND(E61*1.299,0)+ROUND(E62*1.56,0)</f>
        <v>0</v>
      </c>
      <c r="F63" s="102">
        <f>F60+ROUND(F61*1.299,0)+ROUND(F62*1.56,0)</f>
        <v>0</v>
      </c>
      <c r="G63" s="258"/>
      <c r="H63" s="258"/>
      <c r="I63" s="258"/>
      <c r="J63" s="114"/>
    </row>
    <row r="64" spans="1:32">
      <c r="A64" s="6"/>
      <c r="B64" s="250"/>
      <c r="C64" s="250"/>
      <c r="D64" s="251"/>
      <c r="E64" s="100"/>
      <c r="F64" s="100"/>
      <c r="G64" s="254"/>
      <c r="H64" s="254"/>
      <c r="I64" s="254"/>
      <c r="J64" s="115"/>
    </row>
    <row r="65" spans="1:32">
      <c r="B65" s="250"/>
      <c r="C65" s="250"/>
      <c r="D65" s="252"/>
      <c r="E65" s="97"/>
      <c r="F65" s="97"/>
      <c r="G65" s="255"/>
      <c r="H65" s="255"/>
      <c r="I65" s="255"/>
      <c r="J65" s="113"/>
    </row>
    <row r="66" spans="1:32">
      <c r="A66" s="6"/>
      <c r="B66" s="250"/>
      <c r="C66" s="250"/>
      <c r="D66" s="252"/>
      <c r="E66" s="101"/>
      <c r="F66" s="101"/>
      <c r="G66" s="255"/>
      <c r="H66" s="255"/>
      <c r="I66" s="255"/>
      <c r="J66" s="113"/>
    </row>
    <row r="67" spans="1:32">
      <c r="A67" s="6"/>
      <c r="B67" s="257"/>
      <c r="C67" s="257"/>
      <c r="D67" s="253"/>
      <c r="E67" s="102">
        <f>E64+ROUND(E65*1.299,0)+ROUND(E66*1.56,0)</f>
        <v>0</v>
      </c>
      <c r="F67" s="102">
        <f>F64+ROUND(F65*1.299,0)+ROUND(F66*1.56,0)</f>
        <v>0</v>
      </c>
      <c r="G67" s="258"/>
      <c r="H67" s="258"/>
      <c r="I67" s="258"/>
      <c r="J67" s="114"/>
    </row>
    <row r="68" spans="1:32">
      <c r="A68" s="6"/>
      <c r="B68" s="250"/>
      <c r="C68" s="250"/>
      <c r="D68" s="251"/>
      <c r="E68" s="100"/>
      <c r="F68" s="100"/>
      <c r="G68" s="254"/>
      <c r="H68" s="254"/>
      <c r="I68" s="254"/>
      <c r="J68" s="115"/>
    </row>
    <row r="69" spans="1:32" ht="18.75" customHeight="1">
      <c r="B69" s="250"/>
      <c r="C69" s="250"/>
      <c r="D69" s="252"/>
      <c r="E69" s="97"/>
      <c r="F69" s="97"/>
      <c r="G69" s="255"/>
      <c r="H69" s="255"/>
      <c r="I69" s="255"/>
      <c r="J69" s="113"/>
    </row>
    <row r="70" spans="1:32" ht="18.75" customHeight="1">
      <c r="A70" s="6"/>
      <c r="B70" s="250"/>
      <c r="C70" s="250"/>
      <c r="D70" s="252"/>
      <c r="E70" s="101"/>
      <c r="F70" s="101"/>
      <c r="G70" s="255"/>
      <c r="H70" s="255"/>
      <c r="I70" s="255"/>
      <c r="J70" s="113"/>
    </row>
    <row r="71" spans="1:32" ht="19.5" customHeight="1" thickBot="1">
      <c r="A71" s="6"/>
      <c r="B71" s="250"/>
      <c r="C71" s="250"/>
      <c r="D71" s="253"/>
      <c r="E71" s="103">
        <f>E68+ROUND(E69*1.299,0)+ROUND(E70*1.56,0)</f>
        <v>0</v>
      </c>
      <c r="F71" s="103">
        <f>F68+ROUND(F69*1.299,0)+ROUND(F70*1.56,0)</f>
        <v>0</v>
      </c>
      <c r="G71" s="256"/>
      <c r="H71" s="256"/>
      <c r="I71" s="256"/>
      <c r="J71" s="116"/>
    </row>
    <row r="72" spans="1:32" ht="15" thickTop="1">
      <c r="A72" s="6"/>
      <c r="B72" s="104"/>
      <c r="C72" s="104" t="s">
        <v>43</v>
      </c>
      <c r="D72" s="105">
        <f>SUM(D56:D71)/100</f>
        <v>0</v>
      </c>
      <c r="E72" s="106">
        <f>SUM(E59,E63,E67,E71)</f>
        <v>0</v>
      </c>
      <c r="F72" s="106">
        <f>SUM(F59,F63,F67,F71)</f>
        <v>0</v>
      </c>
      <c r="G72" s="108">
        <f>SUM(G56:G71)</f>
        <v>0</v>
      </c>
      <c r="H72" s="108">
        <f>SUM(H56:H71)</f>
        <v>0</v>
      </c>
      <c r="I72" s="108">
        <f>SUM(I56:I71)</f>
        <v>0</v>
      </c>
      <c r="J72" s="110"/>
    </row>
    <row r="73" spans="1:32" ht="15" thickBot="1">
      <c r="A73" s="6"/>
      <c r="B73" s="218"/>
      <c r="C73" s="107" t="s">
        <v>29</v>
      </c>
      <c r="D73" s="217"/>
      <c r="E73" s="117" t="str">
        <f>IFERROR(E72/($D$72*10)," ")</f>
        <v xml:space="preserve"> </v>
      </c>
      <c r="F73" s="117" t="str">
        <f>IFERROR(F72/($D$72*10)," ")</f>
        <v xml:space="preserve"> </v>
      </c>
      <c r="G73" s="68"/>
      <c r="H73" s="68"/>
      <c r="I73" s="68"/>
      <c r="J73" s="111"/>
    </row>
    <row r="74" spans="1:32">
      <c r="B74" s="16"/>
      <c r="C74" s="15"/>
      <c r="D74" s="15"/>
      <c r="E74" s="15"/>
      <c r="F74" s="15"/>
      <c r="G74" s="15"/>
      <c r="H74" s="15"/>
      <c r="I74" s="18"/>
      <c r="J74" s="18"/>
      <c r="K74" s="18"/>
      <c r="L74" s="18"/>
    </row>
    <row r="75" spans="1:32">
      <c r="A75" s="6"/>
      <c r="B75" s="51" t="s">
        <v>108</v>
      </c>
      <c r="C75" s="51"/>
      <c r="D75" s="52"/>
      <c r="E75" s="52"/>
      <c r="F75" s="52"/>
      <c r="G75" s="52"/>
      <c r="H75" s="52"/>
      <c r="I75" s="52"/>
      <c r="J75" s="52"/>
      <c r="K75" s="52"/>
      <c r="L75" s="52"/>
    </row>
    <row r="76" spans="1:32">
      <c r="A76" s="6"/>
      <c r="B76" s="51" t="s">
        <v>109</v>
      </c>
      <c r="C76" s="51"/>
      <c r="D76" s="52"/>
      <c r="E76" s="52"/>
      <c r="F76" s="52"/>
      <c r="G76" s="52"/>
      <c r="H76" s="52"/>
      <c r="I76" s="52"/>
      <c r="J76" s="52"/>
      <c r="K76" s="52"/>
      <c r="L76" s="52"/>
      <c r="M76" s="18"/>
      <c r="N76" s="18"/>
      <c r="O76" s="18"/>
      <c r="P76" s="18"/>
      <c r="Q76" s="18"/>
      <c r="R76" s="18"/>
      <c r="S76" s="18"/>
      <c r="T76" s="18"/>
      <c r="U76" s="19"/>
      <c r="V76" s="19"/>
      <c r="W76" s="19"/>
      <c r="X76" s="19"/>
      <c r="Y76" s="19"/>
      <c r="Z76" s="19"/>
      <c r="AA76" s="19"/>
      <c r="AB76" s="19"/>
      <c r="AC76" s="19"/>
      <c r="AD76" s="19"/>
      <c r="AE76" s="19"/>
      <c r="AF76" s="19"/>
    </row>
    <row r="77" spans="1:32">
      <c r="A77" s="6"/>
      <c r="B77" s="51" t="s">
        <v>110</v>
      </c>
      <c r="C77" s="51"/>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row>
    <row r="78" spans="1:32">
      <c r="B78" s="51" t="s">
        <v>111</v>
      </c>
      <c r="C78" s="51"/>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row>
    <row r="79" spans="1:32">
      <c r="B79" s="51" t="s">
        <v>112</v>
      </c>
      <c r="C79" s="51"/>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row>
    <row r="80" spans="1:32">
      <c r="B80" s="51"/>
      <c r="C80" s="51"/>
      <c r="D80" s="52"/>
      <c r="E80" s="52"/>
      <c r="F80" s="52"/>
      <c r="G80" s="52"/>
      <c r="H80" s="52"/>
      <c r="I80" s="52"/>
      <c r="J80" s="52"/>
      <c r="K80" s="52"/>
      <c r="L80" s="52"/>
      <c r="M80" s="52"/>
      <c r="N80" s="52"/>
      <c r="O80" s="52"/>
      <c r="P80" s="52"/>
      <c r="Q80" s="52"/>
      <c r="R80" s="52"/>
      <c r="S80" s="52"/>
      <c r="T80" s="52"/>
      <c r="U80" s="52"/>
      <c r="V80" s="52"/>
      <c r="W80" s="52"/>
      <c r="X80" s="52"/>
      <c r="Y80" s="52"/>
      <c r="Z80" s="52"/>
      <c r="AA80" s="52"/>
      <c r="AB80" s="52"/>
      <c r="AC80" s="52"/>
      <c r="AD80" s="52"/>
      <c r="AE80" s="52"/>
      <c r="AF80" s="52"/>
    </row>
    <row r="81" spans="1:32">
      <c r="B81" s="1" t="s">
        <v>44</v>
      </c>
      <c r="M81" s="52"/>
      <c r="N81" s="52"/>
      <c r="O81" s="52"/>
      <c r="P81" s="52"/>
      <c r="Q81" s="52"/>
      <c r="R81" s="52"/>
      <c r="S81" s="52"/>
      <c r="T81" s="52"/>
      <c r="U81" s="52"/>
      <c r="V81" s="52"/>
      <c r="W81" s="52"/>
      <c r="X81" s="52"/>
      <c r="Y81" s="52"/>
      <c r="Z81" s="52"/>
      <c r="AA81" s="52"/>
      <c r="AB81" s="52"/>
      <c r="AC81" s="52"/>
      <c r="AD81" s="52"/>
      <c r="AE81" s="52"/>
      <c r="AF81" s="52"/>
    </row>
    <row r="82" spans="1:32">
      <c r="B82" s="1" t="s">
        <v>45</v>
      </c>
      <c r="M82" s="52"/>
      <c r="N82" s="52"/>
      <c r="O82" s="52"/>
      <c r="P82" s="52"/>
      <c r="Q82" s="52"/>
      <c r="R82" s="52"/>
      <c r="S82" s="52"/>
      <c r="T82" s="52"/>
      <c r="U82" s="52"/>
      <c r="V82" s="52"/>
      <c r="W82" s="52"/>
      <c r="X82" s="52"/>
      <c r="Y82" s="52"/>
      <c r="Z82" s="52"/>
      <c r="AA82" s="52"/>
      <c r="AB82" s="52"/>
      <c r="AC82" s="52"/>
      <c r="AD82" s="52"/>
      <c r="AE82" s="52"/>
      <c r="AF82" s="52"/>
    </row>
    <row r="84" spans="1:32" ht="15" thickBot="1">
      <c r="B84" s="1" t="s">
        <v>46</v>
      </c>
    </row>
    <row r="85" spans="1:32" ht="18.75" customHeight="1">
      <c r="B85" s="57" t="s">
        <v>35</v>
      </c>
      <c r="C85" s="2" t="s">
        <v>36</v>
      </c>
      <c r="D85" s="65" t="s">
        <v>37</v>
      </c>
      <c r="E85" s="241" t="s">
        <v>38</v>
      </c>
      <c r="F85" s="247"/>
      <c r="G85" s="241" t="s">
        <v>113</v>
      </c>
      <c r="H85" s="247"/>
      <c r="I85" s="98" t="s">
        <v>39</v>
      </c>
      <c r="J85" s="99"/>
      <c r="K85" s="99"/>
      <c r="L85" s="109"/>
    </row>
    <row r="86" spans="1:32" ht="15" thickBot="1">
      <c r="B86" s="125"/>
      <c r="C86" s="125"/>
      <c r="D86" s="66"/>
      <c r="E86" s="59" t="s">
        <v>40</v>
      </c>
      <c r="F86" s="59" t="s">
        <v>47</v>
      </c>
      <c r="G86" s="59" t="s">
        <v>40</v>
      </c>
      <c r="H86" s="59" t="s">
        <v>47</v>
      </c>
      <c r="I86" s="66" t="s">
        <v>41</v>
      </c>
      <c r="J86" s="66" t="s">
        <v>41</v>
      </c>
      <c r="K86" s="66" t="s">
        <v>41</v>
      </c>
      <c r="L86" s="67" t="s">
        <v>42</v>
      </c>
    </row>
    <row r="87" spans="1:32" ht="15" thickTop="1">
      <c r="B87" s="250"/>
      <c r="C87" s="250"/>
      <c r="D87" s="251"/>
      <c r="E87" s="100"/>
      <c r="F87" s="100"/>
      <c r="G87" s="248"/>
      <c r="H87" s="248"/>
      <c r="I87" s="259"/>
      <c r="J87" s="259"/>
      <c r="K87" s="120"/>
      <c r="L87" s="112"/>
    </row>
    <row r="88" spans="1:32">
      <c r="B88" s="250"/>
      <c r="C88" s="250"/>
      <c r="D88" s="252"/>
      <c r="E88" s="97"/>
      <c r="F88" s="97"/>
      <c r="G88" s="249"/>
      <c r="H88" s="249"/>
      <c r="I88" s="255"/>
      <c r="J88" s="255"/>
      <c r="K88" s="121"/>
      <c r="L88" s="113"/>
    </row>
    <row r="89" spans="1:32">
      <c r="B89" s="250"/>
      <c r="C89" s="250"/>
      <c r="D89" s="252"/>
      <c r="E89" s="101"/>
      <c r="F89" s="101"/>
      <c r="G89" s="249"/>
      <c r="H89" s="249"/>
      <c r="I89" s="255"/>
      <c r="J89" s="255"/>
      <c r="K89" s="121"/>
      <c r="L89" s="113"/>
    </row>
    <row r="90" spans="1:32" ht="15" thickBot="1">
      <c r="B90" s="257"/>
      <c r="C90" s="257"/>
      <c r="D90" s="253"/>
      <c r="E90" s="102">
        <f>IFERROR(SUM(E87,ROUND(E88*1.299,0),ROUND(E89*1.56,0))," ")</f>
        <v>0</v>
      </c>
      <c r="F90" s="102">
        <f>IFERROR(SUM(F87,ROUND(F88*1.299,0),ROUND(F89*1.56,0))," ")</f>
        <v>0</v>
      </c>
      <c r="G90" s="215" t="str">
        <f>IFERROR(E90/G87," ")</f>
        <v xml:space="preserve"> </v>
      </c>
      <c r="H90" s="215" t="str">
        <f>IFERROR(F90/H87," ")</f>
        <v xml:space="preserve"> </v>
      </c>
      <c r="I90" s="258"/>
      <c r="J90" s="258"/>
      <c r="K90" s="122"/>
      <c r="L90" s="114"/>
    </row>
    <row r="91" spans="1:32" ht="15" thickTop="1">
      <c r="B91" s="250"/>
      <c r="C91" s="250"/>
      <c r="D91" s="251"/>
      <c r="E91" s="100"/>
      <c r="F91" s="100"/>
      <c r="G91" s="248"/>
      <c r="H91" s="248"/>
      <c r="I91" s="254"/>
      <c r="J91" s="254"/>
      <c r="K91" s="123"/>
      <c r="L91" s="115"/>
    </row>
    <row r="92" spans="1:32">
      <c r="B92" s="250"/>
      <c r="C92" s="250"/>
      <c r="D92" s="252"/>
      <c r="E92" s="97"/>
      <c r="F92" s="97"/>
      <c r="G92" s="249"/>
      <c r="H92" s="249"/>
      <c r="I92" s="255"/>
      <c r="J92" s="255"/>
      <c r="K92" s="121"/>
      <c r="L92" s="113"/>
      <c r="M92" s="6"/>
      <c r="N92" s="6"/>
    </row>
    <row r="93" spans="1:32">
      <c r="B93" s="250"/>
      <c r="C93" s="250"/>
      <c r="D93" s="252"/>
      <c r="E93" s="101"/>
      <c r="F93" s="101"/>
      <c r="G93" s="249"/>
      <c r="H93" s="249"/>
      <c r="I93" s="255"/>
      <c r="J93" s="255"/>
      <c r="K93" s="121"/>
      <c r="L93" s="113"/>
      <c r="M93" s="6"/>
      <c r="N93" s="6"/>
    </row>
    <row r="94" spans="1:32" ht="15" thickBot="1">
      <c r="A94" s="20"/>
      <c r="B94" s="257"/>
      <c r="C94" s="257"/>
      <c r="D94" s="253"/>
      <c r="E94" s="102">
        <f>IFERROR(SUM(E91,ROUND(E92*1.299,0),ROUND(E93*1.56,0))," ")</f>
        <v>0</v>
      </c>
      <c r="F94" s="102">
        <f>IFERROR(SUM(F91,ROUND(F92*1.299,0),ROUND(F93*1.56,0))," ")</f>
        <v>0</v>
      </c>
      <c r="G94" s="215" t="str">
        <f>IFERROR(E94/G91," ")</f>
        <v xml:space="preserve"> </v>
      </c>
      <c r="H94" s="215" t="str">
        <f>IFERROR(F94/H91," ")</f>
        <v xml:space="preserve"> </v>
      </c>
      <c r="I94" s="258"/>
      <c r="J94" s="258"/>
      <c r="K94" s="122"/>
      <c r="L94" s="114"/>
      <c r="M94" s="6"/>
      <c r="N94" s="6"/>
    </row>
    <row r="95" spans="1:32" ht="15" thickTop="1">
      <c r="A95" s="20"/>
      <c r="B95" s="250"/>
      <c r="C95" s="250"/>
      <c r="D95" s="251"/>
      <c r="E95" s="100"/>
      <c r="F95" s="100"/>
      <c r="G95" s="248"/>
      <c r="H95" s="248"/>
      <c r="I95" s="254"/>
      <c r="J95" s="254"/>
      <c r="K95" s="123"/>
      <c r="L95" s="115"/>
      <c r="M95" s="6"/>
      <c r="N95" s="6"/>
    </row>
    <row r="96" spans="1:32">
      <c r="A96" s="20"/>
      <c r="B96" s="250"/>
      <c r="C96" s="250"/>
      <c r="D96" s="252"/>
      <c r="E96" s="97"/>
      <c r="F96" s="97"/>
      <c r="G96" s="249"/>
      <c r="H96" s="249"/>
      <c r="I96" s="255"/>
      <c r="J96" s="255"/>
      <c r="K96" s="121"/>
      <c r="L96" s="113"/>
      <c r="M96" s="6"/>
      <c r="N96" s="6"/>
    </row>
    <row r="97" spans="1:14">
      <c r="A97" s="20"/>
      <c r="B97" s="250"/>
      <c r="C97" s="250"/>
      <c r="D97" s="252"/>
      <c r="E97" s="101"/>
      <c r="F97" s="101"/>
      <c r="G97" s="249"/>
      <c r="H97" s="249"/>
      <c r="I97" s="255"/>
      <c r="J97" s="255"/>
      <c r="K97" s="121"/>
      <c r="L97" s="113"/>
    </row>
    <row r="98" spans="1:14" ht="15" thickBot="1">
      <c r="A98" s="20"/>
      <c r="B98" s="257"/>
      <c r="C98" s="257"/>
      <c r="D98" s="253"/>
      <c r="E98" s="102">
        <f>IFERROR(SUM(E95,ROUND(E96*1.299,0),ROUND(E97*1.56,0))," ")</f>
        <v>0</v>
      </c>
      <c r="F98" s="102">
        <f>IFERROR(SUM(F95,ROUND(F96*1.299,0),ROUND(F97*1.56,0))," ")</f>
        <v>0</v>
      </c>
      <c r="G98" s="215" t="str">
        <f>IFERROR(E98/G95," ")</f>
        <v xml:space="preserve"> </v>
      </c>
      <c r="H98" s="215" t="str">
        <f>IFERROR(F98/H95," ")</f>
        <v xml:space="preserve"> </v>
      </c>
      <c r="I98" s="258"/>
      <c r="J98" s="258"/>
      <c r="K98" s="122"/>
      <c r="L98" s="114"/>
      <c r="M98" s="6"/>
      <c r="N98" s="6"/>
    </row>
    <row r="99" spans="1:14" s="6" customFormat="1" ht="24.75" customHeight="1" thickTop="1">
      <c r="A99" s="20"/>
      <c r="B99" s="250"/>
      <c r="C99" s="250"/>
      <c r="D99" s="251"/>
      <c r="E99" s="100"/>
      <c r="F99" s="100"/>
      <c r="G99" s="248"/>
      <c r="H99" s="248"/>
      <c r="I99" s="254"/>
      <c r="J99" s="254"/>
      <c r="K99" s="123"/>
      <c r="L99" s="115"/>
    </row>
    <row r="100" spans="1:14" s="6" customFormat="1" ht="24.75" customHeight="1">
      <c r="A100" s="20"/>
      <c r="B100" s="250"/>
      <c r="C100" s="250"/>
      <c r="D100" s="252"/>
      <c r="E100" s="97"/>
      <c r="F100" s="97"/>
      <c r="G100" s="249"/>
      <c r="H100" s="249"/>
      <c r="I100" s="255"/>
      <c r="J100" s="255"/>
      <c r="K100" s="121"/>
      <c r="L100" s="113"/>
    </row>
    <row r="101" spans="1:14" s="6" customFormat="1" ht="22.5" customHeight="1">
      <c r="A101" s="20"/>
      <c r="B101" s="250"/>
      <c r="C101" s="250"/>
      <c r="D101" s="252"/>
      <c r="E101" s="101"/>
      <c r="F101" s="101"/>
      <c r="G101" s="249"/>
      <c r="H101" s="249"/>
      <c r="I101" s="255"/>
      <c r="J101" s="255"/>
      <c r="K101" s="121"/>
      <c r="L101" s="113"/>
      <c r="M101" s="1"/>
      <c r="N101" s="1"/>
    </row>
    <row r="102" spans="1:14" s="6" customFormat="1" ht="22.5" customHeight="1" thickBot="1">
      <c r="A102" s="20"/>
      <c r="B102" s="250"/>
      <c r="C102" s="250"/>
      <c r="D102" s="253"/>
      <c r="E102" s="102">
        <f>IFERROR(SUM(E99,ROUND(E100*1.299,0),ROUND(E101*1.56,0))," ")</f>
        <v>0</v>
      </c>
      <c r="F102" s="102">
        <f>IFERROR(SUM(F99,ROUND(F100*1.299,0),ROUND(F101*1.56,0))," ")</f>
        <v>0</v>
      </c>
      <c r="G102" s="215" t="str">
        <f>IFERROR(E102/G99," ")</f>
        <v xml:space="preserve"> </v>
      </c>
      <c r="H102" s="215" t="str">
        <f>IFERROR(F102/H99," ")</f>
        <v xml:space="preserve"> </v>
      </c>
      <c r="I102" s="256"/>
      <c r="J102" s="256"/>
      <c r="K102" s="124"/>
      <c r="L102" s="116"/>
    </row>
    <row r="103" spans="1:14" s="6" customFormat="1" ht="22.5" customHeight="1" thickTop="1">
      <c r="A103" s="20"/>
      <c r="B103" s="104"/>
      <c r="C103" s="104" t="s">
        <v>43</v>
      </c>
      <c r="D103" s="105">
        <f>SUM(D87:D102)/100</f>
        <v>0</v>
      </c>
      <c r="E103" s="106">
        <f>IFERROR(SUM(E90,E94,E98,E102)," ")</f>
        <v>0</v>
      </c>
      <c r="F103" s="106">
        <f>IFERROR(SUM(F90,F94,F98,F102)," ")</f>
        <v>0</v>
      </c>
      <c r="G103" s="214">
        <f>IFERROR(SUM(G87,G91,G95,G99)," ")</f>
        <v>0</v>
      </c>
      <c r="H103" s="214">
        <f>IFERROR(SUM(H87,H91,H95,H99)," ")</f>
        <v>0</v>
      </c>
      <c r="I103" s="108">
        <f>SUM(I87:I102)</f>
        <v>0</v>
      </c>
      <c r="J103" s="108">
        <f>SUM(J87:J102)</f>
        <v>0</v>
      </c>
      <c r="K103" s="108">
        <f>SUM(K87:K102)</f>
        <v>0</v>
      </c>
      <c r="L103" s="110"/>
    </row>
    <row r="104" spans="1:14" ht="22.5" customHeight="1" thickBot="1">
      <c r="A104" s="20"/>
      <c r="B104" s="218"/>
      <c r="C104" s="107" t="s">
        <v>29</v>
      </c>
      <c r="D104" s="217"/>
      <c r="E104" s="117" t="str">
        <f>IFERROR(E103/(D103*10)," ")</f>
        <v xml:space="preserve"> </v>
      </c>
      <c r="F104" s="117" t="str">
        <f>IFERROR(F103/(E103*10)," ")</f>
        <v xml:space="preserve"> </v>
      </c>
      <c r="G104" s="216" t="str">
        <f>IFERROR((E104/G103)," ")</f>
        <v xml:space="preserve"> </v>
      </c>
      <c r="H104" s="216" t="str">
        <f>IFERROR((F104/H103)," ")</f>
        <v xml:space="preserve"> </v>
      </c>
      <c r="I104" s="68"/>
      <c r="J104" s="68"/>
      <c r="K104" s="68"/>
      <c r="L104" s="111"/>
      <c r="M104" s="6"/>
      <c r="N104" s="6"/>
    </row>
    <row r="105" spans="1:14" s="6" customFormat="1" ht="22.5" customHeight="1">
      <c r="A105" s="20"/>
    </row>
    <row r="106" spans="1:14" s="6" customFormat="1" ht="13.5">
      <c r="A106" s="20"/>
      <c r="B106" s="51" t="s">
        <v>108</v>
      </c>
    </row>
    <row r="107" spans="1:14" s="6" customFormat="1" ht="22.5" customHeight="1">
      <c r="A107" s="20"/>
      <c r="B107" s="51" t="s">
        <v>114</v>
      </c>
      <c r="C107" s="15"/>
      <c r="D107" s="15"/>
      <c r="E107" s="15"/>
      <c r="F107" s="15"/>
      <c r="G107" s="21"/>
      <c r="H107" s="21"/>
      <c r="I107" s="21"/>
      <c r="J107" s="21"/>
    </row>
    <row r="108" spans="1:14" ht="22.5" customHeight="1">
      <c r="A108" s="20"/>
      <c r="B108" s="51" t="s">
        <v>115</v>
      </c>
      <c r="C108" s="51"/>
      <c r="D108" s="52"/>
      <c r="E108" s="52"/>
      <c r="F108" s="52"/>
      <c r="G108" s="52"/>
      <c r="H108" s="52"/>
      <c r="I108" s="52"/>
      <c r="J108" s="52"/>
      <c r="K108" s="6"/>
      <c r="L108" s="6"/>
      <c r="M108" s="6"/>
      <c r="N108" s="6"/>
    </row>
    <row r="109" spans="1:14" s="6" customFormat="1">
      <c r="A109" s="20"/>
      <c r="B109" s="51" t="s">
        <v>116</v>
      </c>
      <c r="C109" s="51"/>
      <c r="D109" s="52"/>
      <c r="E109" s="52"/>
      <c r="F109" s="52"/>
      <c r="G109" s="52"/>
      <c r="H109" s="52"/>
      <c r="I109" s="52"/>
      <c r="J109" s="52"/>
      <c r="K109" s="1"/>
      <c r="L109" s="1"/>
      <c r="M109" s="1"/>
      <c r="N109" s="1"/>
    </row>
    <row r="110" spans="1:14" s="6" customFormat="1">
      <c r="A110" s="20"/>
      <c r="B110" s="51" t="s">
        <v>117</v>
      </c>
      <c r="C110" s="51"/>
      <c r="D110" s="52"/>
      <c r="E110" s="52"/>
      <c r="F110" s="52"/>
      <c r="G110" s="52"/>
      <c r="H110" s="52"/>
      <c r="I110" s="52"/>
      <c r="J110" s="52"/>
      <c r="K110" s="1"/>
      <c r="L110" s="1"/>
      <c r="M110" s="1"/>
      <c r="N110" s="1"/>
    </row>
    <row r="111" spans="1:14" s="6" customFormat="1">
      <c r="A111" s="20"/>
      <c r="B111" s="51" t="s">
        <v>118</v>
      </c>
      <c r="C111" s="51"/>
      <c r="D111" s="52"/>
      <c r="E111" s="52"/>
      <c r="F111" s="52"/>
      <c r="G111" s="52"/>
      <c r="H111" s="52"/>
      <c r="I111" s="52"/>
      <c r="J111" s="52"/>
      <c r="K111" s="1"/>
      <c r="L111" s="1"/>
      <c r="M111" s="1"/>
      <c r="N111" s="1"/>
    </row>
    <row r="112" spans="1:14">
      <c r="A112" s="20"/>
      <c r="C112" s="51"/>
      <c r="D112" s="52"/>
      <c r="E112" s="52"/>
      <c r="F112" s="52"/>
      <c r="G112" s="52"/>
      <c r="H112" s="52"/>
      <c r="I112" s="52"/>
      <c r="J112" s="52"/>
    </row>
    <row r="113" spans="1:16" s="6" customFormat="1" ht="22.5" customHeight="1">
      <c r="A113" s="20"/>
      <c r="B113" s="1" t="s">
        <v>44</v>
      </c>
      <c r="C113" s="1"/>
      <c r="D113" s="1"/>
      <c r="E113" s="1"/>
      <c r="F113" s="1"/>
      <c r="G113" s="1"/>
      <c r="H113" s="1"/>
      <c r="I113" s="1"/>
      <c r="J113" s="1"/>
      <c r="K113" s="1"/>
      <c r="L113" s="1"/>
      <c r="M113" s="1"/>
      <c r="N113" s="1"/>
    </row>
    <row r="114" spans="1:16" s="6" customFormat="1" ht="22.5" customHeight="1">
      <c r="A114" s="20"/>
      <c r="B114" s="1" t="s">
        <v>48</v>
      </c>
      <c r="C114" s="1"/>
      <c r="D114" s="1"/>
      <c r="E114" s="1"/>
      <c r="F114" s="1"/>
      <c r="G114" s="1"/>
      <c r="H114" s="1"/>
      <c r="I114" s="1"/>
      <c r="J114" s="1"/>
      <c r="K114" s="1"/>
      <c r="L114" s="1"/>
      <c r="M114" s="1"/>
      <c r="N114" s="1"/>
    </row>
    <row r="115" spans="1:16" ht="22.5" customHeight="1"/>
    <row r="116" spans="1:16" ht="22.5" customHeight="1" thickBot="1">
      <c r="B116" s="127" t="s">
        <v>49</v>
      </c>
      <c r="C116" s="126"/>
      <c r="D116" s="126"/>
      <c r="E116" s="126"/>
      <c r="F116" s="126"/>
      <c r="G116" s="126"/>
      <c r="H116" s="126"/>
      <c r="I116" s="69"/>
      <c r="J116" s="69"/>
      <c r="K116" s="69"/>
      <c r="L116" s="69"/>
    </row>
    <row r="117" spans="1:16" ht="22.5" customHeight="1">
      <c r="B117" s="235" t="s">
        <v>35</v>
      </c>
      <c r="C117" s="237" t="s">
        <v>36</v>
      </c>
      <c r="D117" s="239" t="s">
        <v>37</v>
      </c>
      <c r="E117" s="98" t="s">
        <v>38</v>
      </c>
      <c r="F117" s="139" t="s">
        <v>124</v>
      </c>
      <c r="G117" s="241" t="s">
        <v>123</v>
      </c>
      <c r="H117" s="242"/>
      <c r="I117" s="242"/>
      <c r="J117" s="109"/>
    </row>
    <row r="118" spans="1:16" ht="22.5" customHeight="1">
      <c r="B118" s="236"/>
      <c r="C118" s="238"/>
      <c r="D118" s="240"/>
      <c r="E118" s="220" t="s">
        <v>40</v>
      </c>
      <c r="F118" s="220" t="s">
        <v>47</v>
      </c>
      <c r="G118" s="219" t="s">
        <v>41</v>
      </c>
      <c r="H118" s="219" t="s">
        <v>41</v>
      </c>
      <c r="I118" s="219" t="s">
        <v>41</v>
      </c>
      <c r="J118" s="67" t="s">
        <v>42</v>
      </c>
    </row>
    <row r="119" spans="1:16">
      <c r="B119" s="53"/>
      <c r="C119" s="53"/>
      <c r="D119" s="221"/>
      <c r="E119" s="138"/>
      <c r="F119" s="138"/>
      <c r="G119" s="222"/>
      <c r="H119" s="222"/>
      <c r="I119" s="223"/>
      <c r="J119" s="224"/>
    </row>
    <row r="120" spans="1:16" ht="18.75" customHeight="1">
      <c r="B120" s="53"/>
      <c r="C120" s="53"/>
      <c r="D120" s="221"/>
      <c r="E120" s="138"/>
      <c r="F120" s="138"/>
      <c r="G120" s="222"/>
      <c r="H120" s="222"/>
      <c r="I120" s="223"/>
      <c r="J120" s="224"/>
    </row>
    <row r="121" spans="1:16" ht="14.25" customHeight="1" thickBot="1">
      <c r="B121" s="53"/>
      <c r="C121" s="53"/>
      <c r="D121" s="119"/>
      <c r="E121" s="138"/>
      <c r="F121" s="138"/>
      <c r="G121" s="225"/>
      <c r="H121" s="222"/>
      <c r="I121" s="223"/>
      <c r="J121" s="224"/>
      <c r="K121" s="20"/>
    </row>
    <row r="122" spans="1:16" ht="14.25" customHeight="1" thickTop="1" thickBot="1">
      <c r="B122" s="140"/>
      <c r="C122" s="140" t="s">
        <v>43</v>
      </c>
      <c r="D122" s="141">
        <f>SUM(D119:D121)/100</f>
        <v>0</v>
      </c>
      <c r="E122" s="142">
        <f>SUM(E119,E120,E121)</f>
        <v>0</v>
      </c>
      <c r="F122" s="142">
        <f>SUM(F119,F120,F121)</f>
        <v>0</v>
      </c>
      <c r="G122" s="143">
        <f>SUM(G119:G121)</f>
        <v>0</v>
      </c>
      <c r="H122" s="143">
        <f>SUM(H119:H121)</f>
        <v>0</v>
      </c>
      <c r="I122" s="143">
        <f>SUM(I119:I121)</f>
        <v>0</v>
      </c>
      <c r="J122" s="111"/>
      <c r="K122" s="20"/>
    </row>
    <row r="123" spans="1:16" ht="14.25" customHeight="1">
      <c r="B123" s="128"/>
      <c r="C123" s="128"/>
      <c r="D123" s="118"/>
      <c r="E123" s="131"/>
      <c r="F123" s="131"/>
      <c r="G123" s="129"/>
      <c r="H123" s="129"/>
      <c r="I123" s="130"/>
      <c r="J123" s="130"/>
      <c r="K123" s="130"/>
      <c r="L123" s="74"/>
      <c r="M123" s="20"/>
    </row>
    <row r="124" spans="1:16" ht="14.25" customHeight="1">
      <c r="B124" s="51" t="s">
        <v>108</v>
      </c>
      <c r="C124" s="51"/>
      <c r="D124" s="52"/>
      <c r="E124" s="52"/>
      <c r="F124" s="52"/>
      <c r="G124" s="52"/>
      <c r="H124" s="52"/>
      <c r="I124" s="52"/>
      <c r="J124" s="52"/>
      <c r="K124" s="52"/>
      <c r="L124" s="52"/>
      <c r="M124" s="52"/>
    </row>
    <row r="125" spans="1:16">
      <c r="B125" s="51" t="s">
        <v>119</v>
      </c>
      <c r="C125" s="51"/>
      <c r="D125" s="52"/>
      <c r="E125" s="52"/>
      <c r="F125" s="52"/>
      <c r="G125" s="52"/>
      <c r="H125" s="52"/>
      <c r="I125" s="52"/>
      <c r="J125" s="52"/>
      <c r="K125" s="52"/>
      <c r="L125" s="52"/>
      <c r="M125" s="52"/>
    </row>
    <row r="126" spans="1:16">
      <c r="B126" s="243" t="s">
        <v>122</v>
      </c>
      <c r="C126" s="244"/>
      <c r="D126" s="244"/>
      <c r="E126" s="244"/>
      <c r="F126" s="244"/>
      <c r="G126" s="244"/>
      <c r="H126" s="244"/>
      <c r="I126" s="244"/>
      <c r="J126" s="244"/>
      <c r="K126" s="244"/>
      <c r="L126" s="244"/>
      <c r="M126" s="244"/>
      <c r="N126" s="20"/>
      <c r="O126" s="20"/>
      <c r="P126" s="20"/>
    </row>
    <row r="127" spans="1:16">
      <c r="B127" s="51" t="s">
        <v>120</v>
      </c>
      <c r="C127" s="51"/>
      <c r="D127" s="52"/>
      <c r="E127" s="52"/>
      <c r="F127" s="52"/>
      <c r="G127" s="52"/>
      <c r="H127" s="52"/>
      <c r="I127" s="52"/>
      <c r="J127" s="52"/>
      <c r="K127" s="52"/>
      <c r="L127" s="52"/>
      <c r="M127" s="52"/>
      <c r="N127" s="20"/>
      <c r="O127" s="20"/>
      <c r="P127" s="20"/>
    </row>
    <row r="128" spans="1:16">
      <c r="B128" s="51" t="s">
        <v>112</v>
      </c>
      <c r="C128" s="51"/>
      <c r="D128" s="52"/>
      <c r="E128" s="52"/>
      <c r="F128" s="52"/>
      <c r="G128" s="52"/>
      <c r="H128" s="52"/>
      <c r="I128" s="52"/>
      <c r="J128" s="52"/>
      <c r="K128" s="52"/>
      <c r="L128" s="52"/>
      <c r="M128" s="52"/>
      <c r="N128" s="20"/>
      <c r="O128" s="20"/>
      <c r="P128" s="20"/>
    </row>
    <row r="129" spans="1:35" s="20" customFormat="1" ht="22.5" customHeight="1">
      <c r="A129" s="1"/>
      <c r="B129" s="51" t="s">
        <v>121</v>
      </c>
      <c r="C129" s="51"/>
      <c r="D129" s="52"/>
      <c r="E129" s="52"/>
      <c r="F129" s="52"/>
      <c r="G129" s="52"/>
      <c r="H129" s="52"/>
      <c r="I129" s="52"/>
      <c r="J129" s="52"/>
      <c r="K129" s="52"/>
      <c r="L129" s="52"/>
      <c r="M129" s="52"/>
    </row>
    <row r="130" spans="1:35" s="20" customFormat="1" ht="22.5" customHeight="1">
      <c r="A130" s="1"/>
      <c r="B130" s="1"/>
      <c r="C130" s="1"/>
      <c r="D130" s="1"/>
      <c r="E130" s="1"/>
      <c r="F130" s="1"/>
      <c r="G130" s="1"/>
      <c r="H130" s="1"/>
      <c r="I130" s="1"/>
      <c r="J130" s="1"/>
      <c r="K130" s="1"/>
      <c r="L130" s="1"/>
      <c r="M130" s="1"/>
      <c r="N130" s="52"/>
    </row>
    <row r="131" spans="1:35" s="20" customFormat="1" ht="22.5" customHeight="1">
      <c r="A131" s="1"/>
      <c r="B131" s="1"/>
      <c r="C131" s="1"/>
      <c r="D131" s="1"/>
      <c r="E131" s="1"/>
      <c r="F131" s="1"/>
      <c r="G131" s="1"/>
      <c r="H131" s="1"/>
      <c r="I131" s="1"/>
      <c r="J131" s="1"/>
      <c r="K131" s="1"/>
      <c r="L131" s="1"/>
      <c r="M131" s="1"/>
      <c r="N131" s="52"/>
    </row>
    <row r="132" spans="1:35" s="20" customFormat="1" ht="22.5" customHeight="1">
      <c r="A132" s="1"/>
      <c r="B132" s="1"/>
      <c r="C132" s="1"/>
      <c r="D132" s="1"/>
      <c r="E132" s="1"/>
      <c r="F132" s="1"/>
      <c r="G132" s="1"/>
      <c r="H132" s="1"/>
      <c r="I132" s="1"/>
      <c r="J132" s="1"/>
      <c r="K132" s="1"/>
      <c r="L132" s="1"/>
      <c r="M132" s="1"/>
      <c r="N132" s="52"/>
    </row>
    <row r="133" spans="1:35" s="20" customFormat="1" ht="22.5" customHeight="1">
      <c r="A133" s="1"/>
      <c r="B133" s="1"/>
      <c r="C133" s="1"/>
      <c r="D133" s="1"/>
      <c r="E133" s="1"/>
      <c r="F133" s="1"/>
      <c r="G133" s="1"/>
      <c r="H133" s="1"/>
      <c r="I133" s="1"/>
      <c r="J133" s="1"/>
      <c r="K133" s="1"/>
      <c r="L133" s="1"/>
      <c r="M133" s="1"/>
      <c r="N133" s="52"/>
    </row>
    <row r="134" spans="1:35" s="20" customFormat="1" ht="22.5" customHeight="1">
      <c r="A134" s="1"/>
      <c r="B134" s="1"/>
      <c r="C134" s="1"/>
      <c r="D134" s="1"/>
      <c r="E134" s="1"/>
      <c r="F134" s="1"/>
      <c r="G134" s="1"/>
      <c r="H134" s="1"/>
      <c r="I134" s="1"/>
      <c r="J134" s="1"/>
      <c r="K134" s="1"/>
      <c r="L134" s="1"/>
      <c r="M134" s="1"/>
      <c r="N134" s="52"/>
      <c r="O134" s="52"/>
      <c r="P134" s="52"/>
    </row>
    <row r="135" spans="1:35" s="20" customFormat="1" ht="22.5" customHeight="1">
      <c r="A135" s="1"/>
      <c r="B135" s="1"/>
      <c r="C135" s="1"/>
      <c r="D135" s="1"/>
      <c r="E135" s="1"/>
      <c r="F135" s="1"/>
      <c r="G135" s="1"/>
      <c r="H135" s="1"/>
      <c r="I135" s="1"/>
      <c r="J135" s="1"/>
      <c r="K135" s="1"/>
      <c r="L135" s="1"/>
      <c r="M135" s="1"/>
      <c r="N135" s="52"/>
      <c r="O135" s="52"/>
      <c r="P135" s="52"/>
    </row>
    <row r="136" spans="1:35" s="20" customFormat="1" ht="22.5" customHeight="1">
      <c r="A136" s="1"/>
      <c r="B136" s="1"/>
      <c r="C136" s="1"/>
      <c r="D136" s="1"/>
      <c r="E136" s="1"/>
      <c r="F136" s="1"/>
      <c r="G136" s="1"/>
      <c r="H136" s="1"/>
      <c r="I136" s="1"/>
      <c r="J136" s="1"/>
      <c r="K136" s="1"/>
      <c r="L136" s="1"/>
      <c r="M136" s="1"/>
      <c r="N136" s="1"/>
      <c r="O136" s="52"/>
      <c r="P136" s="52"/>
    </row>
    <row r="137" spans="1:35" s="20" customFormat="1">
      <c r="A137" s="1"/>
      <c r="B137" s="1"/>
      <c r="C137" s="1"/>
      <c r="D137" s="1"/>
      <c r="E137" s="1"/>
      <c r="F137" s="1"/>
      <c r="G137" s="1"/>
      <c r="H137" s="1"/>
      <c r="I137" s="1"/>
      <c r="J137" s="1"/>
      <c r="K137" s="1"/>
      <c r="L137" s="1"/>
      <c r="M137" s="1"/>
      <c r="N137" s="1"/>
      <c r="O137" s="52"/>
      <c r="P137" s="52"/>
      <c r="Q137" s="52"/>
      <c r="R137" s="52"/>
      <c r="S137" s="52"/>
      <c r="T137" s="52"/>
      <c r="U137" s="52"/>
      <c r="V137" s="52"/>
      <c r="W137" s="52"/>
      <c r="X137" s="52"/>
      <c r="Y137" s="52"/>
      <c r="Z137" s="52"/>
      <c r="AA137" s="52"/>
      <c r="AB137" s="52"/>
      <c r="AC137" s="52"/>
      <c r="AD137" s="52"/>
      <c r="AE137" s="52"/>
      <c r="AF137" s="52"/>
      <c r="AG137" s="52"/>
      <c r="AH137" s="52"/>
      <c r="AI137" s="1"/>
    </row>
    <row r="138" spans="1:35" s="20" customFormat="1">
      <c r="A138" s="1"/>
      <c r="B138" s="1"/>
      <c r="C138" s="1"/>
      <c r="D138" s="1"/>
      <c r="E138" s="1"/>
      <c r="F138" s="1"/>
      <c r="G138" s="1"/>
      <c r="H138" s="1"/>
      <c r="I138" s="1"/>
      <c r="J138" s="1"/>
      <c r="K138" s="1"/>
      <c r="L138" s="1"/>
      <c r="M138" s="1"/>
      <c r="N138" s="1"/>
      <c r="O138" s="52"/>
      <c r="P138" s="52"/>
      <c r="Q138" s="52"/>
      <c r="R138" s="52"/>
      <c r="S138" s="52"/>
      <c r="T138" s="52"/>
      <c r="U138" s="52"/>
      <c r="V138" s="52"/>
      <c r="W138" s="52"/>
      <c r="X138" s="52"/>
      <c r="Y138" s="52"/>
      <c r="Z138" s="52"/>
      <c r="AA138" s="52"/>
      <c r="AB138" s="52"/>
      <c r="AC138" s="52"/>
      <c r="AD138" s="52"/>
      <c r="AE138" s="52"/>
      <c r="AF138" s="52"/>
      <c r="AG138" s="52"/>
      <c r="AH138" s="52"/>
      <c r="AI138" s="1"/>
    </row>
    <row r="139" spans="1:35" s="20" customFormat="1" ht="22.5" customHeight="1">
      <c r="A139" s="1"/>
      <c r="B139" s="1"/>
      <c r="C139" s="1"/>
      <c r="D139" s="1"/>
      <c r="E139" s="1"/>
      <c r="F139" s="1"/>
      <c r="G139" s="1"/>
      <c r="H139" s="1"/>
      <c r="I139" s="1"/>
      <c r="J139" s="1"/>
      <c r="K139" s="1"/>
      <c r="L139" s="1"/>
      <c r="M139" s="1"/>
      <c r="N139" s="1"/>
      <c r="O139" s="52"/>
      <c r="P139" s="52"/>
      <c r="Q139" s="52"/>
      <c r="R139" s="52"/>
      <c r="S139" s="52"/>
      <c r="T139" s="52"/>
      <c r="U139" s="52"/>
      <c r="V139" s="52"/>
      <c r="W139" s="52"/>
      <c r="X139" s="52"/>
      <c r="Y139" s="52"/>
      <c r="Z139" s="52"/>
      <c r="AA139" s="52"/>
      <c r="AB139" s="52"/>
      <c r="AC139" s="52"/>
      <c r="AD139" s="52"/>
      <c r="AE139" s="52"/>
      <c r="AF139" s="52"/>
      <c r="AG139" s="52"/>
      <c r="AH139" s="52"/>
      <c r="AI139" s="1"/>
    </row>
    <row r="140" spans="1:35" s="20" customFormat="1">
      <c r="A140" s="1"/>
      <c r="B140" s="1"/>
      <c r="C140" s="1"/>
      <c r="D140" s="1"/>
      <c r="E140" s="1"/>
      <c r="F140" s="1"/>
      <c r="G140" s="1"/>
      <c r="H140" s="1"/>
      <c r="I140" s="1"/>
      <c r="J140" s="1"/>
      <c r="K140" s="1"/>
      <c r="L140" s="1"/>
      <c r="M140" s="1"/>
      <c r="N140" s="1"/>
      <c r="O140" s="1"/>
      <c r="P140" s="1"/>
      <c r="Q140" s="52"/>
      <c r="R140" s="52"/>
      <c r="S140" s="52"/>
      <c r="T140" s="52"/>
      <c r="U140" s="52"/>
      <c r="V140" s="52"/>
      <c r="W140" s="52"/>
      <c r="X140" s="52"/>
      <c r="Y140" s="52"/>
      <c r="Z140" s="52"/>
      <c r="AA140" s="52"/>
      <c r="AB140" s="52"/>
      <c r="AC140" s="52"/>
      <c r="AD140" s="52"/>
      <c r="AE140" s="52"/>
      <c r="AF140" s="52"/>
      <c r="AG140" s="52"/>
      <c r="AH140" s="52"/>
      <c r="AI140" s="1"/>
    </row>
    <row r="141" spans="1:35" s="20" customFormat="1">
      <c r="A141" s="1"/>
      <c r="B141" s="1"/>
      <c r="C141" s="1"/>
      <c r="D141" s="1"/>
      <c r="E141" s="1"/>
      <c r="F141" s="1"/>
      <c r="G141" s="1"/>
      <c r="H141" s="1"/>
      <c r="I141" s="1"/>
      <c r="J141" s="1"/>
      <c r="K141" s="1"/>
      <c r="L141" s="1"/>
      <c r="M141" s="1"/>
      <c r="N141" s="1"/>
      <c r="O141" s="1"/>
      <c r="P141" s="1"/>
      <c r="Q141" s="52"/>
      <c r="R141" s="52"/>
      <c r="S141" s="52"/>
      <c r="T141" s="52"/>
      <c r="U141" s="52"/>
      <c r="V141" s="52"/>
      <c r="W141" s="52"/>
      <c r="X141" s="52"/>
      <c r="Y141" s="52"/>
      <c r="Z141" s="52"/>
      <c r="AA141" s="52"/>
      <c r="AB141" s="52"/>
      <c r="AC141" s="52"/>
      <c r="AD141" s="52"/>
      <c r="AE141" s="52"/>
      <c r="AF141" s="52"/>
      <c r="AG141" s="52"/>
      <c r="AH141" s="52"/>
      <c r="AI141" s="1"/>
    </row>
    <row r="142" spans="1:35" s="20" customFormat="1">
      <c r="A142" s="1"/>
      <c r="B142" s="1"/>
      <c r="C142" s="1"/>
      <c r="D142" s="1"/>
      <c r="E142" s="1"/>
      <c r="F142" s="1"/>
      <c r="G142" s="1"/>
      <c r="H142" s="1"/>
      <c r="I142" s="1"/>
      <c r="J142" s="1"/>
      <c r="K142" s="1"/>
      <c r="L142" s="1"/>
      <c r="M142" s="1"/>
      <c r="N142" s="1"/>
      <c r="O142" s="1"/>
      <c r="P142" s="1"/>
      <c r="Q142" s="52"/>
      <c r="R142" s="52"/>
      <c r="S142" s="52"/>
      <c r="T142" s="52"/>
      <c r="U142" s="52"/>
      <c r="V142" s="52"/>
      <c r="W142" s="52"/>
      <c r="X142" s="52"/>
      <c r="Y142" s="52"/>
      <c r="Z142" s="52"/>
      <c r="AA142" s="52"/>
      <c r="AB142" s="52"/>
      <c r="AC142" s="52"/>
      <c r="AD142" s="52"/>
      <c r="AE142" s="52"/>
      <c r="AF142" s="52"/>
      <c r="AG142" s="52"/>
      <c r="AH142" s="52"/>
      <c r="AI142" s="1"/>
    </row>
    <row r="143" spans="1:35" s="20" customFormat="1" ht="2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5" s="20" customFormat="1" ht="2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8" s="20" customFormat="1" ht="2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row>
    <row r="146" spans="1:38" s="20" customFormat="1" ht="2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row>
    <row r="147" spans="1:38" s="20" customFormat="1" ht="2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row>
    <row r="148" spans="1:38" s="20" customFormat="1" ht="2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row>
    <row r="149" spans="1:38" s="20" customFormat="1" ht="2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row>
    <row r="150" spans="1:38" s="20" customFormat="1" ht="2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row>
    <row r="151" spans="1:38" s="20" customFormat="1" ht="39"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row>
    <row r="152" spans="1:38" ht="3.75" customHeight="1"/>
    <row r="153" spans="1:38" ht="14.25" customHeight="1"/>
    <row r="154" spans="1:38" ht="14.25" customHeight="1"/>
    <row r="155" spans="1:38" ht="22.5" customHeight="1"/>
    <row r="156" spans="1:38" ht="14.25" customHeight="1"/>
    <row r="157" spans="1:38" ht="22.5" customHeight="1"/>
    <row r="158" spans="1:38" ht="14.25" customHeight="1"/>
    <row r="162" ht="45" customHeight="1"/>
    <row r="163" ht="30" customHeight="1"/>
    <row r="164" ht="30"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60" customHeight="1"/>
    <row r="178" ht="3.75" customHeight="1"/>
    <row r="179" ht="14.25" customHeight="1"/>
    <row r="180" ht="21.75" customHeight="1"/>
    <row r="181" ht="45" customHeight="1"/>
    <row r="182" ht="21.75" customHeight="1"/>
    <row r="183" ht="14.25" customHeight="1"/>
    <row r="184" ht="23.25" customHeight="1"/>
  </sheetData>
  <mergeCells count="69">
    <mergeCell ref="B15:L15"/>
    <mergeCell ref="C11:C12"/>
    <mergeCell ref="B5:L5"/>
    <mergeCell ref="B39:L39"/>
    <mergeCell ref="B56:B59"/>
    <mergeCell ref="C56:C59"/>
    <mergeCell ref="B34:B36"/>
    <mergeCell ref="B28:G28"/>
    <mergeCell ref="B29:H29"/>
    <mergeCell ref="B60:B63"/>
    <mergeCell ref="B64:B67"/>
    <mergeCell ref="B68:B71"/>
    <mergeCell ref="D56:D59"/>
    <mergeCell ref="D60:D63"/>
    <mergeCell ref="D64:D67"/>
    <mergeCell ref="C68:C71"/>
    <mergeCell ref="C60:C63"/>
    <mergeCell ref="C64:C67"/>
    <mergeCell ref="D68:D71"/>
    <mergeCell ref="E85:F85"/>
    <mergeCell ref="I56:I59"/>
    <mergeCell ref="I60:I63"/>
    <mergeCell ref="I64:I67"/>
    <mergeCell ref="I68:I71"/>
    <mergeCell ref="G56:G59"/>
    <mergeCell ref="G60:G63"/>
    <mergeCell ref="G64:G67"/>
    <mergeCell ref="G68:G71"/>
    <mergeCell ref="H56:H59"/>
    <mergeCell ref="H60:H63"/>
    <mergeCell ref="H64:H67"/>
    <mergeCell ref="H68:H71"/>
    <mergeCell ref="C91:C94"/>
    <mergeCell ref="D91:D94"/>
    <mergeCell ref="I91:I94"/>
    <mergeCell ref="J91:J94"/>
    <mergeCell ref="J87:J90"/>
    <mergeCell ref="E10:G10"/>
    <mergeCell ref="B126:M126"/>
    <mergeCell ref="E54:F54"/>
    <mergeCell ref="G85:H85"/>
    <mergeCell ref="G87:G89"/>
    <mergeCell ref="H87:H89"/>
    <mergeCell ref="G91:G93"/>
    <mergeCell ref="H91:H93"/>
    <mergeCell ref="B99:B102"/>
    <mergeCell ref="C99:C102"/>
    <mergeCell ref="D99:D102"/>
    <mergeCell ref="I99:I102"/>
    <mergeCell ref="J99:J102"/>
    <mergeCell ref="G99:G101"/>
    <mergeCell ref="H99:H101"/>
    <mergeCell ref="B95:B98"/>
    <mergeCell ref="B117:B118"/>
    <mergeCell ref="C117:C118"/>
    <mergeCell ref="D117:D118"/>
    <mergeCell ref="G117:I117"/>
    <mergeCell ref="B50:L50"/>
    <mergeCell ref="C95:C98"/>
    <mergeCell ref="D95:D98"/>
    <mergeCell ref="I95:I98"/>
    <mergeCell ref="B87:B90"/>
    <mergeCell ref="C87:C90"/>
    <mergeCell ref="D87:D90"/>
    <mergeCell ref="I87:I90"/>
    <mergeCell ref="J95:J98"/>
    <mergeCell ref="G95:G97"/>
    <mergeCell ref="H95:H97"/>
    <mergeCell ref="B91:B94"/>
  </mergeCells>
  <phoneticPr fontId="3"/>
  <pageMargins left="0.78740157480314965" right="0.39370078740157483" top="0.98425196850393704" bottom="0.59055118110236227" header="0.47244094488188981" footer="0.31496062992125984"/>
  <pageSetup paperSize="9" scale="51" fitToHeight="0" orientation="portrait" horizontalDpi="300" verticalDpi="300" r:id="rId1"/>
  <rowBreaks count="2" manualBreakCount="2">
    <brk id="50" max="12" man="1"/>
    <brk id="161"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7"/>
  <sheetViews>
    <sheetView view="pageBreakPreview" zoomScale="67" zoomScaleNormal="65" workbookViewId="0">
      <selection activeCell="E13" sqref="E13"/>
    </sheetView>
  </sheetViews>
  <sheetFormatPr defaultRowHeight="18.75"/>
  <cols>
    <col min="4" max="4" width="18.375" customWidth="1"/>
    <col min="5" max="5" width="13.375" customWidth="1"/>
    <col min="6" max="6" width="10.375" customWidth="1"/>
  </cols>
  <sheetData>
    <row r="1" spans="1:8" ht="24">
      <c r="A1" t="s">
        <v>181</v>
      </c>
      <c r="F1" s="301" t="s">
        <v>182</v>
      </c>
      <c r="G1" s="302"/>
      <c r="H1" s="303"/>
    </row>
    <row r="2" spans="1:8">
      <c r="G2" t="s">
        <v>50</v>
      </c>
    </row>
    <row r="3" spans="1:8">
      <c r="G3" t="s">
        <v>51</v>
      </c>
    </row>
    <row r="5" spans="1:8">
      <c r="A5" t="s">
        <v>72</v>
      </c>
    </row>
    <row r="7" spans="1:8">
      <c r="D7" s="25" t="s">
        <v>52</v>
      </c>
      <c r="E7" s="47"/>
      <c r="H7" s="25"/>
    </row>
    <row r="8" spans="1:8">
      <c r="D8" t="s">
        <v>176</v>
      </c>
      <c r="H8" s="24"/>
    </row>
    <row r="9" spans="1:8">
      <c r="D9" s="206" t="s">
        <v>177</v>
      </c>
      <c r="H9" s="25"/>
    </row>
    <row r="12" spans="1:8">
      <c r="B12" s="226" t="s">
        <v>183</v>
      </c>
      <c r="C12" s="226"/>
      <c r="D12" s="226"/>
      <c r="E12" s="226"/>
      <c r="F12" s="226"/>
      <c r="G12" s="226"/>
    </row>
    <row r="14" spans="1:8" ht="80.25" customHeight="1">
      <c r="A14" s="234" t="s">
        <v>184</v>
      </c>
      <c r="B14" s="234"/>
      <c r="C14" s="234"/>
      <c r="D14" s="234"/>
      <c r="E14" s="234"/>
      <c r="F14" s="234"/>
      <c r="G14" s="234"/>
      <c r="H14" s="234"/>
    </row>
    <row r="16" spans="1:8">
      <c r="B16" t="s">
        <v>185</v>
      </c>
      <c r="D16" s="304"/>
    </row>
    <row r="17" spans="2:2">
      <c r="B17" t="s">
        <v>186</v>
      </c>
    </row>
    <row r="18" spans="2:2">
      <c r="B18" t="s">
        <v>187</v>
      </c>
    </row>
    <row r="20" spans="2:2"/>
    <row r="35" spans="1:7">
      <c r="A35" s="47" t="s">
        <v>188</v>
      </c>
    </row>
    <row r="36" spans="1:7">
      <c r="A36" s="47"/>
    </row>
    <row r="37" spans="1:7">
      <c r="C37" t="s">
        <v>189</v>
      </c>
    </row>
    <row r="39" spans="1:7">
      <c r="B39" t="s">
        <v>190</v>
      </c>
      <c r="D39" s="45"/>
      <c r="E39" s="45"/>
      <c r="F39" s="45"/>
      <c r="G39" s="45"/>
    </row>
    <row r="40" spans="1:7">
      <c r="D40" s="45"/>
      <c r="E40" s="45"/>
      <c r="F40" s="45"/>
      <c r="G40" s="45"/>
    </row>
    <row r="41" spans="1:7" ht="27.75">
      <c r="A41" t="s" ph="1">
        <v>193</v>
      </c>
      <c r="C41" s="306"/>
      <c r="D41" s="306"/>
      <c r="E41" s="306"/>
      <c r="F41" s="306"/>
      <c r="G41" s="45"/>
    </row>
    <row r="42" spans="1:7" ht="27.75">
      <c r="A42" ph="1"/>
      <c r="D42" s="45"/>
      <c r="E42" s="45"/>
      <c r="F42" s="45"/>
      <c r="G42" s="45"/>
    </row>
    <row r="43" spans="1:7">
      <c r="A43" t="s">
        <v>191</v>
      </c>
      <c r="C43" s="45"/>
      <c r="D43" s="45"/>
      <c r="E43" s="45"/>
      <c r="F43" s="45"/>
      <c r="G43" s="45"/>
    </row>
    <row r="44" spans="1:7">
      <c r="A44" t="s">
        <v>192</v>
      </c>
      <c r="C44" s="306"/>
      <c r="D44" s="306"/>
      <c r="E44" s="306"/>
      <c r="F44" s="306"/>
      <c r="G44" s="45"/>
    </row>
    <row r="45" spans="1:7" ht="28.5" thickBot="1">
      <c r="A45" ph="1"/>
      <c r="D45" s="45"/>
      <c r="E45" s="45"/>
      <c r="F45" s="45"/>
      <c r="G45" s="45"/>
    </row>
    <row r="46" spans="1:7" ht="19.5" thickBot="1">
      <c r="A46" t="s">
        <v>194</v>
      </c>
      <c r="D46" s="305"/>
      <c r="E46" s="45"/>
      <c r="F46" s="45"/>
      <c r="G46" s="45"/>
    </row>
    <row r="48" spans="1:7">
      <c r="A48" t="s">
        <v>195</v>
      </c>
    </row>
    <row r="53" spans="1:1" ht="27.75">
      <c r="A53" ph="1"/>
    </row>
    <row r="67" ht="41.25" customHeight="1"/>
  </sheetData>
  <mergeCells count="3">
    <mergeCell ref="B12:G12"/>
    <mergeCell ref="A14:H14"/>
    <mergeCell ref="F1:H1"/>
  </mergeCells>
  <phoneticPr fontId="3"/>
  <pageMargins left="0.7" right="0.7" top="0.75" bottom="0.75" header="0.3" footer="0.3"/>
  <pageSetup paperSize="9" scale="92" orientation="portrait" r:id="rId1"/>
  <rowBreaks count="1" manualBreakCount="1">
    <brk id="34" max="7"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4"/>
  <sheetViews>
    <sheetView view="pageBreakPreview" zoomScale="67" zoomScaleNormal="65" workbookViewId="0">
      <selection activeCell="J32" sqref="J32"/>
    </sheetView>
  </sheetViews>
  <sheetFormatPr defaultRowHeight="18.75"/>
  <cols>
    <col min="4" max="4" width="18.375" customWidth="1"/>
    <col min="5" max="5" width="13.375" customWidth="1"/>
    <col min="6" max="6" width="10.375" customWidth="1"/>
  </cols>
  <sheetData>
    <row r="1" spans="1:8" ht="24">
      <c r="A1" t="s">
        <v>181</v>
      </c>
      <c r="F1" s="301" t="s">
        <v>196</v>
      </c>
      <c r="G1" s="302"/>
      <c r="H1" s="303"/>
    </row>
    <row r="2" spans="1:8">
      <c r="G2" t="s">
        <v>50</v>
      </c>
    </row>
    <row r="3" spans="1:8">
      <c r="G3" t="s">
        <v>51</v>
      </c>
    </row>
    <row r="5" spans="1:8">
      <c r="A5" t="s">
        <v>72</v>
      </c>
    </row>
    <row r="7" spans="1:8">
      <c r="D7" s="25" t="s">
        <v>52</v>
      </c>
      <c r="E7" s="47"/>
      <c r="H7" s="25"/>
    </row>
    <row r="8" spans="1:8">
      <c r="D8" t="s">
        <v>176</v>
      </c>
      <c r="H8" s="24"/>
    </row>
    <row r="9" spans="1:8">
      <c r="D9" s="206" t="s">
        <v>177</v>
      </c>
      <c r="H9" s="25"/>
    </row>
    <row r="12" spans="1:8">
      <c r="B12" s="226" t="s">
        <v>197</v>
      </c>
      <c r="C12" s="226"/>
      <c r="D12" s="226"/>
      <c r="E12" s="226"/>
      <c r="F12" s="226"/>
      <c r="G12" s="226"/>
    </row>
    <row r="14" spans="1:8" ht="80.25" customHeight="1">
      <c r="A14" s="234" t="s">
        <v>198</v>
      </c>
      <c r="B14" s="234"/>
      <c r="C14" s="234"/>
      <c r="D14" s="234"/>
      <c r="E14" s="234"/>
      <c r="F14" s="234"/>
      <c r="G14" s="234"/>
      <c r="H14" s="234"/>
    </row>
    <row r="17" spans="1:2"/>
    <row r="32" spans="1:2">
      <c r="A32" s="47" t="s">
        <v>188</v>
      </c>
    </row>
    <row r="33" spans="1:7">
      <c r="A33" s="47"/>
    </row>
    <row r="34" spans="1:7">
      <c r="C34" t="s">
        <v>189</v>
      </c>
    </row>
    <row r="36" spans="1:7">
      <c r="B36" t="s">
        <v>190</v>
      </c>
      <c r="D36" s="45"/>
      <c r="E36" s="45"/>
      <c r="F36" s="45"/>
      <c r="G36" s="45"/>
    </row>
    <row r="37" spans="1:7">
      <c r="D37" s="45"/>
      <c r="E37" s="45"/>
      <c r="F37" s="45"/>
      <c r="G37" s="45"/>
    </row>
    <row r="38" spans="1:7" ht="27.75">
      <c r="A38" t="s" ph="1">
        <v>193</v>
      </c>
      <c r="C38" s="306"/>
      <c r="D38" s="306"/>
      <c r="E38" s="306"/>
      <c r="F38" s="306"/>
      <c r="G38" s="45"/>
    </row>
    <row r="39" spans="1:7" ht="27.75">
      <c r="A39" ph="1"/>
      <c r="D39" s="45"/>
      <c r="E39" s="45"/>
      <c r="F39" s="45"/>
      <c r="G39" s="45"/>
    </row>
    <row r="40" spans="1:7">
      <c r="A40" t="s">
        <v>191</v>
      </c>
      <c r="C40" s="45"/>
      <c r="D40" s="45"/>
      <c r="E40" s="45"/>
      <c r="F40" s="45"/>
      <c r="G40" s="45"/>
    </row>
    <row r="41" spans="1:7">
      <c r="A41" t="s">
        <v>192</v>
      </c>
      <c r="C41" s="306"/>
      <c r="D41" s="306"/>
      <c r="E41" s="306"/>
      <c r="F41" s="306"/>
      <c r="G41" s="45"/>
    </row>
    <row r="42" spans="1:7" ht="28.5" thickBot="1">
      <c r="A42" ph="1"/>
      <c r="D42" s="45"/>
      <c r="E42" s="45"/>
      <c r="F42" s="45"/>
      <c r="G42" s="45"/>
    </row>
    <row r="43" spans="1:7" ht="19.5" thickBot="1">
      <c r="A43" t="s">
        <v>194</v>
      </c>
      <c r="D43" s="305"/>
      <c r="E43" s="45"/>
      <c r="F43" s="45"/>
      <c r="G43" s="45"/>
    </row>
    <row r="45" spans="1:7">
      <c r="A45" t="s">
        <v>195</v>
      </c>
    </row>
    <row r="50" spans="1:1" ht="27.75">
      <c r="A50" ph="1"/>
    </row>
    <row r="64" spans="1:1" ht="41.25" customHeight="1"/>
  </sheetData>
  <mergeCells count="3">
    <mergeCell ref="F1:H1"/>
    <mergeCell ref="B12:G12"/>
    <mergeCell ref="A14:H14"/>
  </mergeCells>
  <phoneticPr fontId="3"/>
  <pageMargins left="0.7" right="0.7" top="0.75" bottom="0.75" header="0.3" footer="0.3"/>
  <pageSetup paperSize="9" scale="92" orientation="portrait" r:id="rId1"/>
  <rowBreaks count="1" manualBreakCount="1">
    <brk id="31" max="7"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Zeros="0" view="pageBreakPreview" zoomScale="60" zoomScaleNormal="58" workbookViewId="0">
      <selection activeCell="G29" sqref="G29"/>
    </sheetView>
  </sheetViews>
  <sheetFormatPr defaultRowHeight="18.75"/>
  <cols>
    <col min="1" max="1" width="7.625" style="149" customWidth="1"/>
    <col min="2" max="2" width="14" style="149" customWidth="1"/>
    <col min="3" max="3" width="8.375" style="149" bestFit="1" customWidth="1"/>
    <col min="4" max="4" width="7.625" style="149" bestFit="1" customWidth="1"/>
    <col min="5" max="5" width="6.625" style="149" bestFit="1" customWidth="1"/>
    <col min="6" max="6" width="13.875" style="149" customWidth="1"/>
    <col min="7" max="7" width="6.625" style="149" bestFit="1" customWidth="1"/>
    <col min="8" max="8" width="10.25" style="149" bestFit="1" customWidth="1"/>
    <col min="9" max="9" width="12" style="149" customWidth="1"/>
    <col min="10" max="10" width="5.5" style="149" bestFit="1" customWidth="1"/>
    <col min="11" max="11" width="18.5" style="149" bestFit="1" customWidth="1"/>
    <col min="12" max="12" width="9.875" style="149" customWidth="1"/>
    <col min="13" max="13" width="10.375" style="149" bestFit="1" customWidth="1"/>
    <col min="14" max="14" width="9.875" style="149" customWidth="1"/>
    <col min="15" max="15" width="10.5" style="149" customWidth="1"/>
    <col min="16" max="16" width="16.125" style="149" bestFit="1" customWidth="1"/>
    <col min="17" max="17" width="16.875" style="149" bestFit="1" customWidth="1"/>
    <col min="18" max="16384" width="9" style="149"/>
  </cols>
  <sheetData>
    <row r="1" spans="1:10" ht="18.75" customHeight="1">
      <c r="A1" s="272" t="s">
        <v>155</v>
      </c>
      <c r="B1" s="273"/>
      <c r="C1" s="273"/>
      <c r="D1" s="273"/>
      <c r="E1" s="273"/>
      <c r="F1" s="273"/>
      <c r="G1" s="273"/>
      <c r="H1" s="273"/>
      <c r="I1" s="273"/>
      <c r="J1" s="273"/>
    </row>
    <row r="2" spans="1:10" ht="18.75" customHeight="1">
      <c r="A2" s="274" t="s">
        <v>156</v>
      </c>
      <c r="B2" s="275"/>
      <c r="C2" s="275"/>
      <c r="D2" s="275"/>
      <c r="E2" s="275"/>
      <c r="F2" s="275"/>
      <c r="G2" s="275"/>
      <c r="H2" s="275"/>
      <c r="I2" s="275"/>
      <c r="J2" s="275"/>
    </row>
    <row r="3" spans="1:10" ht="18.75" customHeight="1">
      <c r="A3" s="274"/>
      <c r="B3" s="275"/>
      <c r="C3" s="275"/>
      <c r="D3" s="275"/>
      <c r="E3" s="275"/>
      <c r="F3" s="275"/>
      <c r="G3" s="275"/>
      <c r="H3" s="275"/>
      <c r="I3" s="275"/>
      <c r="J3" s="275"/>
    </row>
    <row r="4" spans="1:10" ht="18.75" customHeight="1">
      <c r="A4" s="267"/>
      <c r="B4" s="268"/>
      <c r="C4" s="268"/>
      <c r="D4" s="268"/>
      <c r="E4" s="268"/>
      <c r="F4" s="268"/>
      <c r="G4" s="268"/>
      <c r="H4" s="268"/>
      <c r="I4" s="268"/>
      <c r="J4" s="268"/>
    </row>
    <row r="5" spans="1:10" ht="18.75" customHeight="1">
      <c r="A5" s="269" t="s">
        <v>159</v>
      </c>
      <c r="B5" s="268"/>
      <c r="C5" s="268"/>
      <c r="D5" s="268"/>
      <c r="E5" s="268"/>
      <c r="F5" s="268"/>
      <c r="G5" s="268"/>
      <c r="H5" s="268"/>
      <c r="I5" s="268"/>
      <c r="J5" s="268"/>
    </row>
    <row r="6" spans="1:10" ht="18.75" customHeight="1">
      <c r="A6" s="270" t="s">
        <v>157</v>
      </c>
      <c r="B6" s="271"/>
      <c r="C6" s="271"/>
      <c r="D6" s="271"/>
      <c r="E6" s="271"/>
      <c r="F6" s="271"/>
      <c r="G6" s="271"/>
      <c r="H6" s="271"/>
      <c r="I6" s="271"/>
      <c r="J6" s="271"/>
    </row>
    <row r="7" spans="1:10" ht="18.75" customHeight="1">
      <c r="A7" s="270"/>
      <c r="B7" s="271"/>
      <c r="C7" s="271"/>
      <c r="D7" s="271"/>
      <c r="E7" s="271"/>
      <c r="F7" s="271"/>
      <c r="G7" s="271"/>
      <c r="H7" s="271"/>
      <c r="I7" s="271"/>
      <c r="J7" s="271"/>
    </row>
    <row r="8" spans="1:10" ht="18.75" customHeight="1">
      <c r="A8" s="276" t="s">
        <v>158</v>
      </c>
      <c r="B8" s="277"/>
      <c r="C8" s="277"/>
      <c r="D8" s="277"/>
      <c r="E8" s="277"/>
      <c r="F8" s="277"/>
      <c r="G8" s="277"/>
      <c r="H8" s="277"/>
      <c r="I8" s="277"/>
      <c r="J8" s="277"/>
    </row>
    <row r="9" spans="1:10" ht="18.75" customHeight="1">
      <c r="A9" s="276"/>
      <c r="B9" s="277"/>
      <c r="C9" s="277"/>
      <c r="D9" s="277"/>
      <c r="E9" s="277"/>
      <c r="F9" s="277"/>
      <c r="G9" s="277"/>
      <c r="H9" s="277"/>
      <c r="I9" s="277"/>
      <c r="J9" s="277"/>
    </row>
    <row r="10" spans="1:10" ht="18.75" customHeight="1">
      <c r="A10" s="276"/>
      <c r="B10" s="277"/>
      <c r="C10" s="277"/>
      <c r="D10" s="277"/>
      <c r="E10" s="277"/>
      <c r="F10" s="277"/>
      <c r="G10" s="277"/>
      <c r="H10" s="277"/>
      <c r="I10" s="277"/>
      <c r="J10" s="277"/>
    </row>
    <row r="11" spans="1:10" ht="18.75" customHeight="1">
      <c r="A11" s="276"/>
      <c r="B11" s="277"/>
      <c r="C11" s="277"/>
      <c r="D11" s="277"/>
      <c r="E11" s="277"/>
      <c r="F11" s="277"/>
      <c r="G11" s="277"/>
      <c r="H11" s="277"/>
      <c r="I11" s="277"/>
      <c r="J11" s="277"/>
    </row>
    <row r="12" spans="1:10" ht="40.5" customHeight="1">
      <c r="A12" s="279" t="s">
        <v>160</v>
      </c>
      <c r="B12" s="280"/>
      <c r="C12" s="280"/>
      <c r="D12" s="280"/>
      <c r="E12" s="280"/>
      <c r="F12" s="280"/>
      <c r="G12" s="280"/>
      <c r="H12" s="280"/>
      <c r="I12" s="280"/>
      <c r="J12" s="280"/>
    </row>
    <row r="13" spans="1:10" ht="18.75" customHeight="1">
      <c r="A13" s="281" t="s">
        <v>161</v>
      </c>
      <c r="B13" s="273"/>
      <c r="C13" s="273"/>
      <c r="D13" s="273"/>
      <c r="E13" s="273"/>
      <c r="F13" s="273"/>
      <c r="G13" s="273"/>
      <c r="H13" s="273"/>
      <c r="I13" s="273"/>
      <c r="J13" s="273"/>
    </row>
    <row r="14" spans="1:10" ht="18.75" customHeight="1">
      <c r="A14" s="197"/>
      <c r="B14" s="198"/>
      <c r="C14" s="198"/>
      <c r="D14" s="198"/>
      <c r="E14" s="198"/>
      <c r="F14" s="198"/>
      <c r="G14" s="198"/>
      <c r="H14" s="198"/>
      <c r="I14" s="198"/>
      <c r="J14" s="198"/>
    </row>
    <row r="15" spans="1:10" ht="18.75" customHeight="1">
      <c r="A15" s="274" t="s">
        <v>53</v>
      </c>
      <c r="B15" s="275"/>
      <c r="C15" s="275"/>
      <c r="D15" s="275"/>
      <c r="E15" s="275"/>
      <c r="F15" s="275"/>
      <c r="G15" s="275"/>
      <c r="H15" s="275"/>
      <c r="I15" s="275"/>
      <c r="J15" s="275"/>
    </row>
    <row r="16" spans="1:10" ht="18.75" customHeight="1">
      <c r="A16" s="272" t="s">
        <v>180</v>
      </c>
      <c r="B16" s="273"/>
      <c r="C16" s="273"/>
      <c r="D16" s="273"/>
      <c r="E16" s="273"/>
      <c r="F16" s="273"/>
      <c r="G16" s="273"/>
      <c r="H16" s="273"/>
      <c r="I16" s="273"/>
      <c r="J16" s="273"/>
    </row>
    <row r="17" spans="1:10" ht="18.75" customHeight="1">
      <c r="A17" s="282" t="s">
        <v>162</v>
      </c>
      <c r="B17" s="283"/>
      <c r="C17" s="283"/>
      <c r="D17" s="283"/>
      <c r="E17" s="283"/>
      <c r="F17" s="283"/>
      <c r="G17" s="283"/>
      <c r="H17" s="283"/>
      <c r="I17" s="283"/>
      <c r="J17" s="283"/>
    </row>
    <row r="18" spans="1:10" ht="18.75" customHeight="1">
      <c r="A18" s="199" t="s">
        <v>163</v>
      </c>
      <c r="B18" s="200"/>
      <c r="C18" s="200"/>
      <c r="D18" s="200"/>
      <c r="E18" s="200"/>
      <c r="F18" s="200"/>
      <c r="G18" s="200"/>
      <c r="H18" s="200"/>
      <c r="I18" s="200"/>
      <c r="J18" s="200"/>
    </row>
    <row r="19" spans="1:10" ht="18.75" customHeight="1">
      <c r="B19" s="177" t="s">
        <v>140</v>
      </c>
      <c r="C19" s="168" t="s">
        <v>147</v>
      </c>
      <c r="D19" s="170" t="s">
        <v>141</v>
      </c>
      <c r="E19" s="170" t="s">
        <v>141</v>
      </c>
      <c r="F19" s="169" t="s">
        <v>164</v>
      </c>
      <c r="G19" s="170"/>
      <c r="H19" s="168" t="s">
        <v>165</v>
      </c>
      <c r="I19" s="168" t="s">
        <v>148</v>
      </c>
    </row>
    <row r="20" spans="1:10" ht="18.75" customHeight="1">
      <c r="B20" s="178" t="s">
        <v>64</v>
      </c>
      <c r="C20" s="179" t="s">
        <v>149</v>
      </c>
      <c r="D20" s="180">
        <v>12.2</v>
      </c>
      <c r="E20" s="181" t="s">
        <v>142</v>
      </c>
      <c r="F20" s="182"/>
      <c r="G20" s="183" t="s">
        <v>143</v>
      </c>
      <c r="H20" s="184">
        <f>ROUNDDOWN(D20*F20/2,-2)</f>
        <v>0</v>
      </c>
      <c r="I20" s="184" t="s">
        <v>144</v>
      </c>
    </row>
    <row r="21" spans="1:10" ht="18.75" customHeight="1">
      <c r="B21" s="178"/>
      <c r="C21" s="179" t="s">
        <v>150</v>
      </c>
      <c r="D21" s="180">
        <v>24.5</v>
      </c>
      <c r="E21" s="180"/>
      <c r="F21" s="185"/>
      <c r="G21" s="183" t="s">
        <v>143</v>
      </c>
      <c r="H21" s="184">
        <f t="shared" ref="H21:H35" si="0">ROUNDDOWN(D21*F21/2,-2)</f>
        <v>0</v>
      </c>
      <c r="I21" s="184" t="s">
        <v>144</v>
      </c>
    </row>
    <row r="22" spans="1:10" ht="18.75" customHeight="1">
      <c r="B22" s="178"/>
      <c r="C22" s="179" t="s">
        <v>151</v>
      </c>
      <c r="D22" s="180">
        <v>40.799999999999997</v>
      </c>
      <c r="E22" s="180"/>
      <c r="F22" s="182"/>
      <c r="G22" s="183" t="s">
        <v>143</v>
      </c>
      <c r="H22" s="184">
        <f t="shared" si="0"/>
        <v>0</v>
      </c>
      <c r="I22" s="184" t="s">
        <v>144</v>
      </c>
    </row>
    <row r="23" spans="1:10" ht="18.75" customHeight="1">
      <c r="B23" s="186"/>
      <c r="C23" s="179" t="s">
        <v>152</v>
      </c>
      <c r="D23" s="187">
        <v>57.1</v>
      </c>
      <c r="E23" s="188"/>
      <c r="F23" s="182"/>
      <c r="G23" s="183" t="s">
        <v>143</v>
      </c>
      <c r="H23" s="184">
        <f t="shared" si="0"/>
        <v>0</v>
      </c>
      <c r="I23" s="184" t="s">
        <v>144</v>
      </c>
    </row>
    <row r="24" spans="1:10" ht="18.75" customHeight="1">
      <c r="B24" s="178" t="s">
        <v>65</v>
      </c>
      <c r="C24" s="179" t="s">
        <v>149</v>
      </c>
      <c r="D24" s="201">
        <v>13</v>
      </c>
      <c r="E24" s="181" t="s">
        <v>142</v>
      </c>
      <c r="F24" s="182"/>
      <c r="G24" s="183" t="s">
        <v>143</v>
      </c>
      <c r="H24" s="184">
        <f t="shared" si="0"/>
        <v>0</v>
      </c>
      <c r="I24" s="184" t="s">
        <v>144</v>
      </c>
    </row>
    <row r="25" spans="1:10" ht="18.75" customHeight="1">
      <c r="B25" s="178"/>
      <c r="C25" s="179" t="s">
        <v>150</v>
      </c>
      <c r="D25" s="180">
        <v>25.9</v>
      </c>
      <c r="E25" s="180"/>
      <c r="F25" s="182"/>
      <c r="G25" s="183" t="s">
        <v>143</v>
      </c>
      <c r="H25" s="184">
        <f t="shared" si="0"/>
        <v>0</v>
      </c>
      <c r="I25" s="184" t="s">
        <v>144</v>
      </c>
    </row>
    <row r="26" spans="1:10" ht="18.75" customHeight="1">
      <c r="B26" s="178"/>
      <c r="C26" s="179" t="s">
        <v>151</v>
      </c>
      <c r="D26" s="180">
        <v>43.2</v>
      </c>
      <c r="E26" s="180"/>
      <c r="F26" s="182"/>
      <c r="G26" s="183" t="s">
        <v>143</v>
      </c>
      <c r="H26" s="184">
        <f t="shared" si="0"/>
        <v>0</v>
      </c>
      <c r="I26" s="184" t="s">
        <v>144</v>
      </c>
    </row>
    <row r="27" spans="1:10" ht="18.75" customHeight="1">
      <c r="B27" s="186"/>
      <c r="C27" s="179" t="s">
        <v>152</v>
      </c>
      <c r="D27" s="187">
        <v>60.5</v>
      </c>
      <c r="E27" s="188"/>
      <c r="F27" s="182"/>
      <c r="G27" s="183" t="s">
        <v>143</v>
      </c>
      <c r="H27" s="184">
        <f t="shared" si="0"/>
        <v>0</v>
      </c>
      <c r="I27" s="184" t="s">
        <v>144</v>
      </c>
    </row>
    <row r="28" spans="1:10" ht="18.75" customHeight="1">
      <c r="B28" s="178" t="s">
        <v>137</v>
      </c>
      <c r="C28" s="179" t="s">
        <v>149</v>
      </c>
      <c r="D28" s="201">
        <v>16</v>
      </c>
      <c r="E28" s="193" t="s">
        <v>145</v>
      </c>
      <c r="F28" s="182"/>
      <c r="G28" s="183" t="s">
        <v>154</v>
      </c>
      <c r="H28" s="184">
        <f t="shared" si="0"/>
        <v>0</v>
      </c>
      <c r="I28" s="184" t="s">
        <v>144</v>
      </c>
    </row>
    <row r="29" spans="1:10" ht="18.75" customHeight="1">
      <c r="B29" s="178"/>
      <c r="C29" s="179" t="s">
        <v>150</v>
      </c>
      <c r="D29" s="180">
        <v>32.1</v>
      </c>
      <c r="E29" s="180"/>
      <c r="F29" s="185"/>
      <c r="G29" s="183" t="s">
        <v>154</v>
      </c>
      <c r="H29" s="184">
        <f t="shared" si="0"/>
        <v>0</v>
      </c>
      <c r="I29" s="184" t="s">
        <v>144</v>
      </c>
    </row>
    <row r="30" spans="1:10" ht="18.75" customHeight="1">
      <c r="B30" s="178"/>
      <c r="C30" s="179" t="s">
        <v>151</v>
      </c>
      <c r="D30" s="180">
        <v>53.5</v>
      </c>
      <c r="E30" s="180"/>
      <c r="F30" s="182"/>
      <c r="G30" s="183" t="s">
        <v>154</v>
      </c>
      <c r="H30" s="184">
        <f t="shared" si="0"/>
        <v>0</v>
      </c>
      <c r="I30" s="184" t="s">
        <v>144</v>
      </c>
    </row>
    <row r="31" spans="1:10" ht="18.75" customHeight="1">
      <c r="B31" s="178"/>
      <c r="C31" s="179" t="s">
        <v>152</v>
      </c>
      <c r="D31" s="180">
        <v>74.8</v>
      </c>
      <c r="E31" s="180"/>
      <c r="F31" s="182"/>
      <c r="G31" s="183" t="s">
        <v>154</v>
      </c>
      <c r="H31" s="184">
        <f t="shared" si="0"/>
        <v>0</v>
      </c>
      <c r="I31" s="184" t="s">
        <v>144</v>
      </c>
    </row>
    <row r="32" spans="1:10" ht="18.75" customHeight="1">
      <c r="B32" s="194" t="s">
        <v>138</v>
      </c>
      <c r="C32" s="179" t="s">
        <v>149</v>
      </c>
      <c r="D32" s="195">
        <v>8.6</v>
      </c>
      <c r="E32" s="196" t="s">
        <v>145</v>
      </c>
      <c r="F32" s="182"/>
      <c r="G32" s="183" t="s">
        <v>146</v>
      </c>
      <c r="H32" s="184">
        <f t="shared" si="0"/>
        <v>0</v>
      </c>
      <c r="I32" s="184" t="s">
        <v>144</v>
      </c>
    </row>
    <row r="33" spans="2:9" ht="18.75" customHeight="1">
      <c r="B33" s="178"/>
      <c r="C33" s="179" t="s">
        <v>150</v>
      </c>
      <c r="D33" s="180">
        <v>17.100000000000001</v>
      </c>
      <c r="E33" s="180"/>
      <c r="F33" s="182"/>
      <c r="G33" s="183" t="s">
        <v>146</v>
      </c>
      <c r="H33" s="184">
        <f t="shared" si="0"/>
        <v>0</v>
      </c>
      <c r="I33" s="184" t="s">
        <v>144</v>
      </c>
    </row>
    <row r="34" spans="2:9" ht="18.75" customHeight="1">
      <c r="B34" s="178"/>
      <c r="C34" s="179" t="s">
        <v>151</v>
      </c>
      <c r="D34" s="180">
        <v>28.5</v>
      </c>
      <c r="E34" s="180"/>
      <c r="F34" s="182"/>
      <c r="G34" s="183" t="s">
        <v>146</v>
      </c>
      <c r="H34" s="184">
        <f t="shared" si="0"/>
        <v>0</v>
      </c>
      <c r="I34" s="184" t="s">
        <v>144</v>
      </c>
    </row>
    <row r="35" spans="2:9" ht="18.75" customHeight="1" thickBot="1">
      <c r="B35" s="186"/>
      <c r="C35" s="179" t="s">
        <v>152</v>
      </c>
      <c r="D35" s="187">
        <v>39.9</v>
      </c>
      <c r="E35" s="187"/>
      <c r="F35" s="182"/>
      <c r="G35" s="202" t="s">
        <v>146</v>
      </c>
      <c r="H35" s="203">
        <f t="shared" si="0"/>
        <v>0</v>
      </c>
      <c r="I35" s="184" t="s">
        <v>144</v>
      </c>
    </row>
    <row r="36" spans="2:9" ht="18.75" customHeight="1" thickBot="1">
      <c r="G36" s="204" t="s">
        <v>166</v>
      </c>
      <c r="H36" s="205">
        <f>SUM(H20:H35)</f>
        <v>0</v>
      </c>
    </row>
    <row r="37" spans="2:9" ht="18.75" customHeight="1"/>
    <row r="38" spans="2:9" ht="18.75" customHeight="1">
      <c r="B38" s="149" t="s">
        <v>167</v>
      </c>
    </row>
    <row r="39" spans="2:9" ht="18.75" customHeight="1">
      <c r="B39" s="278" t="s">
        <v>168</v>
      </c>
      <c r="C39" s="278"/>
      <c r="D39" s="278"/>
      <c r="E39" s="278"/>
      <c r="F39" s="278"/>
      <c r="G39" s="278"/>
      <c r="H39" s="278"/>
      <c r="I39" s="278"/>
    </row>
    <row r="40" spans="2:9" ht="18.75" customHeight="1">
      <c r="B40" s="278"/>
      <c r="C40" s="278"/>
      <c r="D40" s="278"/>
      <c r="E40" s="278"/>
      <c r="F40" s="278"/>
      <c r="G40" s="278"/>
      <c r="H40" s="278"/>
      <c r="I40" s="278"/>
    </row>
    <row r="41" spans="2:9" ht="18.75" customHeight="1">
      <c r="B41" s="278"/>
      <c r="C41" s="278"/>
      <c r="D41" s="278"/>
      <c r="E41" s="278"/>
      <c r="F41" s="278"/>
      <c r="G41" s="278"/>
      <c r="H41" s="278"/>
      <c r="I41" s="278"/>
    </row>
    <row r="42" spans="2:9" ht="18.75" customHeight="1">
      <c r="B42" s="278"/>
      <c r="C42" s="278"/>
      <c r="D42" s="278"/>
      <c r="E42" s="278"/>
      <c r="F42" s="278"/>
      <c r="G42" s="278"/>
      <c r="H42" s="278"/>
      <c r="I42" s="278"/>
    </row>
    <row r="43" spans="2:9" ht="18.75" customHeight="1">
      <c r="B43" s="278"/>
      <c r="C43" s="278"/>
      <c r="D43" s="278"/>
      <c r="E43" s="278"/>
      <c r="F43" s="278"/>
      <c r="G43" s="278"/>
      <c r="H43" s="278"/>
      <c r="I43" s="278"/>
    </row>
    <row r="44" spans="2:9" ht="18.75" customHeight="1"/>
    <row r="45" spans="2:9" ht="18.75" customHeight="1"/>
    <row r="46" spans="2:9" ht="18.75" customHeight="1"/>
    <row r="47" spans="2:9" ht="18.75" customHeight="1"/>
    <row r="48" spans="2:9" ht="18.75" customHeight="1"/>
    <row r="49" ht="18.75" customHeight="1"/>
    <row r="50" ht="18.75" customHeight="1"/>
    <row r="51" ht="18.75" customHeight="1"/>
  </sheetData>
  <mergeCells count="17">
    <mergeCell ref="B39:I43"/>
    <mergeCell ref="A12:J12"/>
    <mergeCell ref="A13:J13"/>
    <mergeCell ref="A15:J15"/>
    <mergeCell ref="A16:J16"/>
    <mergeCell ref="A17:J17"/>
    <mergeCell ref="A8:J8"/>
    <mergeCell ref="A9:J9"/>
    <mergeCell ref="A10:J10"/>
    <mergeCell ref="A11:J11"/>
    <mergeCell ref="A7:J7"/>
    <mergeCell ref="A4:J4"/>
    <mergeCell ref="A5:J5"/>
    <mergeCell ref="A6:J6"/>
    <mergeCell ref="A1:J1"/>
    <mergeCell ref="A2:J2"/>
    <mergeCell ref="A3:J3"/>
  </mergeCells>
  <phoneticPr fontId="3"/>
  <pageMargins left="1.299212598425197" right="0.70866141732283472" top="0.74803149606299213" bottom="0.74803149606299213" header="0.31496062992125984" footer="0.31496062992125984"/>
  <pageSetup paperSize="9" scale="73" fitToWidth="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tabSelected="1" view="pageBreakPreview" zoomScale="58" zoomScaleNormal="58" zoomScaleSheetLayoutView="58" workbookViewId="0">
      <selection activeCell="H31" sqref="H31"/>
    </sheetView>
  </sheetViews>
  <sheetFormatPr defaultRowHeight="18.75"/>
  <cols>
    <col min="1" max="1" width="7.625" style="149" customWidth="1"/>
    <col min="2" max="2" width="14" style="149" customWidth="1"/>
    <col min="3" max="3" width="8.375" style="149" bestFit="1" customWidth="1"/>
    <col min="4" max="4" width="7.625" style="149" bestFit="1" customWidth="1"/>
    <col min="5" max="5" width="10.25" style="149" bestFit="1" customWidth="1"/>
    <col min="6" max="6" width="10.5" style="149" bestFit="1" customWidth="1"/>
    <col min="7" max="7" width="19.125" style="149" bestFit="1" customWidth="1"/>
    <col min="8" max="8" width="10.25" style="149" bestFit="1" customWidth="1"/>
    <col min="9" max="9" width="16.125" style="149" bestFit="1" customWidth="1"/>
    <col min="10" max="10" width="16.875" style="149" bestFit="1" customWidth="1"/>
    <col min="11" max="11" width="1.75" style="149" customWidth="1"/>
    <col min="12" max="12" width="4" style="149" bestFit="1" customWidth="1"/>
    <col min="13" max="13" width="12.25" style="149" bestFit="1" customWidth="1"/>
    <col min="14" max="14" width="18.5" style="149" bestFit="1" customWidth="1"/>
    <col min="15" max="15" width="9.875" style="149" customWidth="1"/>
    <col min="16" max="16" width="10.375" style="149" bestFit="1" customWidth="1"/>
    <col min="17" max="17" width="9.875" style="149" customWidth="1"/>
    <col min="18" max="18" width="10.5" style="149" customWidth="1"/>
    <col min="19" max="19" width="16.125" style="149" bestFit="1" customWidth="1"/>
    <col min="20" max="20" width="16.875" style="149" bestFit="1" customWidth="1"/>
    <col min="21" max="16384" width="9" style="149"/>
  </cols>
  <sheetData>
    <row r="1" spans="2:10" ht="18.75" customHeight="1">
      <c r="B1" s="284" t="s">
        <v>169</v>
      </c>
      <c r="C1" s="273"/>
      <c r="D1" s="273"/>
      <c r="E1" s="273"/>
      <c r="F1" s="273"/>
      <c r="G1" s="273"/>
      <c r="H1" s="273"/>
      <c r="I1" s="273"/>
      <c r="J1" s="273"/>
    </row>
    <row r="2" spans="2:10" ht="18.75" customHeight="1">
      <c r="B2" s="284" t="s">
        <v>128</v>
      </c>
      <c r="C2" s="273"/>
      <c r="D2" s="273"/>
      <c r="E2" s="273"/>
      <c r="F2" s="273"/>
      <c r="G2" s="273"/>
      <c r="H2" s="273"/>
      <c r="I2" s="273"/>
      <c r="J2" s="273"/>
    </row>
    <row r="3" spans="2:10" ht="18.75" customHeight="1">
      <c r="B3" s="286" t="s">
        <v>170</v>
      </c>
      <c r="C3" s="275"/>
      <c r="D3" s="275"/>
      <c r="E3" s="275"/>
      <c r="F3" s="275"/>
      <c r="G3" s="275"/>
      <c r="H3" s="275"/>
      <c r="I3" s="275"/>
      <c r="J3" s="275"/>
    </row>
    <row r="4" spans="2:10" ht="18.75" customHeight="1">
      <c r="B4" s="284" t="s">
        <v>179</v>
      </c>
      <c r="C4" s="273"/>
      <c r="D4" s="273"/>
      <c r="E4" s="273"/>
      <c r="F4" s="273"/>
      <c r="G4" s="273"/>
      <c r="H4" s="273"/>
      <c r="I4" s="273"/>
      <c r="J4" s="273"/>
    </row>
    <row r="5" spans="2:10" ht="18.75" customHeight="1">
      <c r="B5" s="284" t="s">
        <v>171</v>
      </c>
      <c r="C5" s="273"/>
      <c r="D5" s="273"/>
      <c r="E5" s="273"/>
      <c r="F5" s="273"/>
      <c r="G5" s="273"/>
      <c r="H5" s="273"/>
      <c r="I5" s="273"/>
      <c r="J5" s="273"/>
    </row>
    <row r="6" spans="2:10" ht="18.75" customHeight="1">
      <c r="B6" s="284" t="s">
        <v>129</v>
      </c>
      <c r="C6" s="285"/>
      <c r="D6" s="285"/>
      <c r="E6" s="285"/>
      <c r="F6" s="285"/>
      <c r="G6" s="285"/>
      <c r="H6" s="285"/>
      <c r="I6" s="285"/>
      <c r="J6" s="285"/>
    </row>
    <row r="7" spans="2:10">
      <c r="B7" s="287" t="s">
        <v>130</v>
      </c>
      <c r="C7" s="292" t="s">
        <v>131</v>
      </c>
      <c r="D7" s="292" t="s">
        <v>132</v>
      </c>
      <c r="E7" s="295" t="s">
        <v>133</v>
      </c>
      <c r="F7" s="298" t="s">
        <v>134</v>
      </c>
      <c r="G7" s="287" t="s">
        <v>172</v>
      </c>
      <c r="H7" s="287" t="s">
        <v>173</v>
      </c>
      <c r="I7" s="287" t="s">
        <v>174</v>
      </c>
      <c r="J7" s="287" t="s">
        <v>175</v>
      </c>
    </row>
    <row r="8" spans="2:10" ht="18.75" customHeight="1">
      <c r="B8" s="290"/>
      <c r="C8" s="293"/>
      <c r="D8" s="293"/>
      <c r="E8" s="296"/>
      <c r="F8" s="299"/>
      <c r="G8" s="288"/>
      <c r="H8" s="288"/>
      <c r="I8" s="288"/>
      <c r="J8" s="288"/>
    </row>
    <row r="9" spans="2:10" ht="18.75" customHeight="1">
      <c r="B9" s="290"/>
      <c r="C9" s="293"/>
      <c r="D9" s="293"/>
      <c r="E9" s="296"/>
      <c r="F9" s="299"/>
      <c r="G9" s="288"/>
      <c r="H9" s="288"/>
      <c r="I9" s="288"/>
      <c r="J9" s="288"/>
    </row>
    <row r="10" spans="2:10" ht="18.75" customHeight="1">
      <c r="B10" s="290"/>
      <c r="C10" s="293"/>
      <c r="D10" s="293"/>
      <c r="E10" s="296"/>
      <c r="F10" s="299"/>
      <c r="G10" s="288"/>
      <c r="H10" s="288"/>
      <c r="I10" s="288"/>
      <c r="J10" s="288"/>
    </row>
    <row r="11" spans="2:10" ht="18.75" customHeight="1">
      <c r="B11" s="291"/>
      <c r="C11" s="294"/>
      <c r="D11" s="294"/>
      <c r="E11" s="297"/>
      <c r="F11" s="300"/>
      <c r="G11" s="289"/>
      <c r="H11" s="289"/>
      <c r="I11" s="289"/>
      <c r="J11" s="289"/>
    </row>
    <row r="12" spans="2:10" ht="40.5" customHeight="1">
      <c r="B12" s="150"/>
      <c r="C12" s="151"/>
      <c r="D12" s="151"/>
      <c r="E12" s="152"/>
      <c r="F12" s="153"/>
      <c r="G12" s="154"/>
      <c r="H12" s="155"/>
      <c r="I12" s="155"/>
      <c r="J12" s="155"/>
    </row>
    <row r="13" spans="2:10" ht="18.75" customHeight="1">
      <c r="B13" s="150"/>
      <c r="C13" s="151"/>
      <c r="D13" s="151"/>
      <c r="E13" s="152"/>
      <c r="F13" s="153"/>
      <c r="G13" s="154"/>
      <c r="H13" s="155"/>
      <c r="I13" s="155"/>
      <c r="J13" s="155"/>
    </row>
    <row r="14" spans="2:10" ht="18.75" customHeight="1">
      <c r="B14" s="150"/>
      <c r="C14" s="151"/>
      <c r="D14" s="151"/>
      <c r="E14" s="152"/>
      <c r="F14" s="153"/>
      <c r="G14" s="154"/>
      <c r="H14" s="155"/>
      <c r="I14" s="155"/>
      <c r="J14" s="155"/>
    </row>
    <row r="15" spans="2:10" ht="18.75" customHeight="1" thickBot="1">
      <c r="B15" s="156"/>
      <c r="C15" s="157"/>
      <c r="D15" s="157"/>
      <c r="E15" s="158"/>
      <c r="F15" s="159"/>
      <c r="G15" s="160"/>
      <c r="H15" s="161"/>
      <c r="I15" s="161"/>
      <c r="J15" s="161"/>
    </row>
    <row r="16" spans="2:10" ht="18.75" customHeight="1">
      <c r="B16" s="162"/>
      <c r="C16" s="163" t="s">
        <v>139</v>
      </c>
      <c r="D16" s="164"/>
      <c r="E16" s="165">
        <v>1.1499999999999999</v>
      </c>
      <c r="F16" s="166" t="s">
        <v>135</v>
      </c>
      <c r="G16" s="167"/>
      <c r="H16" s="167"/>
      <c r="I16" s="167"/>
      <c r="J16" s="167"/>
    </row>
    <row r="17" spans="2:10" ht="18.75" customHeight="1">
      <c r="B17" s="171"/>
      <c r="C17" s="172"/>
      <c r="D17" s="173"/>
      <c r="E17" s="171"/>
      <c r="F17" s="153" t="s">
        <v>136</v>
      </c>
      <c r="G17" s="174"/>
      <c r="H17" s="174"/>
      <c r="I17" s="174"/>
      <c r="J17" s="174"/>
    </row>
    <row r="18" spans="2:10" ht="18.75" customHeight="1">
      <c r="B18" s="171"/>
      <c r="C18" s="172"/>
      <c r="D18" s="173"/>
      <c r="E18" s="171"/>
      <c r="F18" s="153" t="s">
        <v>137</v>
      </c>
      <c r="G18" s="174"/>
      <c r="H18" s="174"/>
      <c r="I18" s="174"/>
      <c r="J18" s="174"/>
    </row>
    <row r="19" spans="2:10" ht="18.75" customHeight="1">
      <c r="B19" s="171"/>
      <c r="C19" s="172"/>
      <c r="D19" s="173"/>
      <c r="E19" s="175"/>
      <c r="F19" s="153" t="s">
        <v>138</v>
      </c>
      <c r="G19" s="174"/>
      <c r="H19" s="174"/>
      <c r="I19" s="174"/>
      <c r="J19" s="174"/>
    </row>
    <row r="20" spans="2:10" ht="18.75" customHeight="1">
      <c r="B20" s="171"/>
      <c r="C20" s="172"/>
      <c r="D20" s="173"/>
      <c r="E20" s="176">
        <v>1.3</v>
      </c>
      <c r="F20" s="153" t="s">
        <v>135</v>
      </c>
      <c r="G20" s="174"/>
      <c r="H20" s="174"/>
      <c r="I20" s="174"/>
      <c r="J20" s="174"/>
    </row>
    <row r="21" spans="2:10" ht="18.75" customHeight="1">
      <c r="B21" s="171"/>
      <c r="C21" s="172"/>
      <c r="D21" s="173"/>
      <c r="E21" s="171"/>
      <c r="F21" s="153" t="s">
        <v>136</v>
      </c>
      <c r="G21" s="174"/>
      <c r="H21" s="174"/>
      <c r="I21" s="174"/>
      <c r="J21" s="174"/>
    </row>
    <row r="22" spans="2:10" ht="18.75" customHeight="1">
      <c r="B22" s="171"/>
      <c r="C22" s="172"/>
      <c r="D22" s="173"/>
      <c r="E22" s="171"/>
      <c r="F22" s="153" t="s">
        <v>137</v>
      </c>
      <c r="G22" s="174"/>
      <c r="H22" s="174"/>
      <c r="I22" s="174"/>
      <c r="J22" s="174"/>
    </row>
    <row r="23" spans="2:10" ht="18.75" customHeight="1">
      <c r="B23" s="171"/>
      <c r="C23" s="172"/>
      <c r="D23" s="173"/>
      <c r="E23" s="175"/>
      <c r="F23" s="153" t="s">
        <v>138</v>
      </c>
      <c r="G23" s="174"/>
      <c r="H23" s="174"/>
      <c r="I23" s="174"/>
      <c r="J23" s="174"/>
    </row>
    <row r="24" spans="2:10" ht="18.75" customHeight="1">
      <c r="B24" s="171"/>
      <c r="C24" s="172"/>
      <c r="D24" s="173"/>
      <c r="E24" s="176">
        <v>1.5</v>
      </c>
      <c r="F24" s="153" t="s">
        <v>135</v>
      </c>
      <c r="G24" s="174"/>
      <c r="H24" s="174"/>
      <c r="I24" s="174"/>
      <c r="J24" s="174"/>
    </row>
    <row r="25" spans="2:10" ht="18.75" customHeight="1">
      <c r="B25" s="171"/>
      <c r="C25" s="172"/>
      <c r="D25" s="173"/>
      <c r="E25" s="171"/>
      <c r="F25" s="153" t="s">
        <v>136</v>
      </c>
      <c r="G25" s="174"/>
      <c r="H25" s="174"/>
      <c r="I25" s="174"/>
      <c r="J25" s="174"/>
    </row>
    <row r="26" spans="2:10" ht="18.75" customHeight="1">
      <c r="B26" s="171"/>
      <c r="C26" s="172"/>
      <c r="D26" s="173"/>
      <c r="E26" s="171"/>
      <c r="F26" s="153" t="s">
        <v>137</v>
      </c>
      <c r="G26" s="174"/>
      <c r="H26" s="174"/>
      <c r="I26" s="174"/>
      <c r="J26" s="174"/>
    </row>
    <row r="27" spans="2:10" ht="18.75" customHeight="1">
      <c r="B27" s="171"/>
      <c r="C27" s="172"/>
      <c r="D27" s="173"/>
      <c r="E27" s="175"/>
      <c r="F27" s="153" t="s">
        <v>138</v>
      </c>
      <c r="G27" s="174"/>
      <c r="H27" s="174"/>
      <c r="I27" s="174"/>
      <c r="J27" s="174"/>
    </row>
    <row r="28" spans="2:10" ht="18.75" customHeight="1">
      <c r="B28" s="171"/>
      <c r="C28" s="172"/>
      <c r="D28" s="173"/>
      <c r="E28" s="176">
        <v>1.7</v>
      </c>
      <c r="F28" s="153" t="s">
        <v>135</v>
      </c>
      <c r="G28" s="174"/>
      <c r="H28" s="174"/>
      <c r="I28" s="174"/>
      <c r="J28" s="174"/>
    </row>
    <row r="29" spans="2:10" ht="18.75" customHeight="1">
      <c r="B29" s="171"/>
      <c r="C29" s="172"/>
      <c r="D29" s="173"/>
      <c r="E29" s="171"/>
      <c r="F29" s="153" t="s">
        <v>136</v>
      </c>
      <c r="G29" s="174"/>
      <c r="H29" s="174"/>
      <c r="I29" s="174"/>
      <c r="J29" s="174"/>
    </row>
    <row r="30" spans="2:10" ht="18.75" customHeight="1">
      <c r="B30" s="171"/>
      <c r="C30" s="172"/>
      <c r="D30" s="173"/>
      <c r="E30" s="171"/>
      <c r="F30" s="153" t="s">
        <v>137</v>
      </c>
      <c r="G30" s="174"/>
      <c r="H30" s="174"/>
      <c r="I30" s="174"/>
      <c r="J30" s="174"/>
    </row>
    <row r="31" spans="2:10" ht="18.75" customHeight="1">
      <c r="B31" s="171"/>
      <c r="C31" s="172"/>
      <c r="D31" s="173"/>
      <c r="E31" s="175"/>
      <c r="F31" s="153" t="s">
        <v>138</v>
      </c>
      <c r="G31" s="174"/>
      <c r="H31" s="174"/>
      <c r="I31" s="174"/>
      <c r="J31" s="174"/>
    </row>
    <row r="32" spans="2:10" ht="18.75" customHeight="1">
      <c r="B32" s="175"/>
      <c r="C32" s="189"/>
      <c r="D32" s="190"/>
      <c r="E32" s="169" t="s">
        <v>153</v>
      </c>
      <c r="F32" s="191" t="s">
        <v>139</v>
      </c>
      <c r="G32" s="192"/>
      <c r="H32" s="174"/>
      <c r="I32" s="174"/>
      <c r="J32" s="174"/>
    </row>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sheetData>
  <mergeCells count="15">
    <mergeCell ref="G7:G11"/>
    <mergeCell ref="H7:H11"/>
    <mergeCell ref="I7:I11"/>
    <mergeCell ref="J7:J11"/>
    <mergeCell ref="B7:B11"/>
    <mergeCell ref="C7:C11"/>
    <mergeCell ref="D7:D11"/>
    <mergeCell ref="E7:E11"/>
    <mergeCell ref="F7:F11"/>
    <mergeCell ref="B4:J4"/>
    <mergeCell ref="B5:J5"/>
    <mergeCell ref="B6:J6"/>
    <mergeCell ref="B1:J1"/>
    <mergeCell ref="B2:J2"/>
    <mergeCell ref="B3:J3"/>
  </mergeCells>
  <phoneticPr fontId="3"/>
  <pageMargins left="1.299212598425197" right="0.70866141732283472" top="0.74803149606299213" bottom="0.74803149606299213" header="0.31496062992125984" footer="0.31496062992125984"/>
  <pageSetup paperSize="9" scale="60" fitToWidth="0" orientation="portrait" verticalDpi="0"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別紙様式1号</vt:lpstr>
      <vt:lpstr>別紙２</vt:lpstr>
      <vt:lpstr>別紙２-1</vt:lpstr>
      <vt:lpstr>別紙様式5号(更新)</vt:lpstr>
      <vt:lpstr>別紙様式5号(新規契約)</vt:lpstr>
      <vt:lpstr>別紙様式7号</vt:lpstr>
      <vt:lpstr>別紙様式7号別紙</vt:lpstr>
      <vt:lpstr>別紙２!Print_Area</vt:lpstr>
      <vt:lpstr>'別紙２-1'!Print_Area</vt:lpstr>
      <vt:lpstr>別紙様式1号!Print_Area</vt:lpstr>
      <vt:lpstr>'別紙様式5号(更新)'!Print_Area</vt:lpstr>
      <vt:lpstr>'別紙様式5号(新規契約)'!Print_Area</vt:lpstr>
      <vt:lpstr>別紙様式7号!Print_Area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master</cp:lastModifiedBy>
  <cp:lastPrinted>2023-05-10T02:26:13Z</cp:lastPrinted>
  <dcterms:created xsi:type="dcterms:W3CDTF">2023-05-09T08:28:10Z</dcterms:created>
  <dcterms:modified xsi:type="dcterms:W3CDTF">2023-05-10T02:26:43Z</dcterms:modified>
</cp:coreProperties>
</file>